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0" windowWidth="24000" windowHeight="9705" tabRatio="631"/>
  </bookViews>
  <sheets>
    <sheet name="Введение" sheetId="1" r:id="rId1"/>
    <sheet name="I. (А)" sheetId="2" r:id="rId2"/>
    <sheet name="II. (К)" sheetId="3" r:id="rId3"/>
    <sheet name="III. (О)" sheetId="4" r:id="rId4"/>
    <sheet name="IV. (З)" sheetId="5" r:id="rId5"/>
    <sheet name="Обработка результатов" sheetId="6" r:id="rId6"/>
    <sheet name="Печать" sheetId="7" r:id="rId7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7" l="1"/>
  <c r="B3" i="7"/>
  <c r="B4" i="7" l="1"/>
  <c r="H4" i="7"/>
  <c r="AA28" i="5" l="1"/>
  <c r="AA27" i="5"/>
  <c r="I49" i="6" s="1"/>
  <c r="AA26" i="5"/>
  <c r="I48" i="6" s="1"/>
  <c r="AA25" i="5"/>
  <c r="I47" i="6" s="1"/>
  <c r="AA24" i="5"/>
  <c r="I46" i="6" s="1"/>
  <c r="AA23" i="5"/>
  <c r="I43" i="6" s="1"/>
  <c r="AA22" i="5"/>
  <c r="I42" i="6" s="1"/>
  <c r="AA21" i="5"/>
  <c r="I41" i="6" s="1"/>
  <c r="AA20" i="5"/>
  <c r="I40" i="6" s="1"/>
  <c r="AA19" i="5"/>
  <c r="I39" i="6" s="1"/>
  <c r="AA18" i="5"/>
  <c r="I37" i="6" s="1"/>
  <c r="AA17" i="5"/>
  <c r="I36" i="6" s="1"/>
  <c r="AA16" i="5"/>
  <c r="I35" i="6" s="1"/>
  <c r="AA15" i="5"/>
  <c r="I34" i="6" s="1"/>
  <c r="AA14" i="5"/>
  <c r="I33" i="6" s="1"/>
  <c r="AA13" i="5"/>
  <c r="I31" i="6" s="1"/>
  <c r="AA12" i="5"/>
  <c r="I30" i="6" s="1"/>
  <c r="AA11" i="5"/>
  <c r="I29" i="6" s="1"/>
  <c r="AA10" i="5"/>
  <c r="I28" i="6" s="1"/>
  <c r="I45" i="6" l="1"/>
  <c r="AA9" i="5"/>
  <c r="I27" i="6" s="1"/>
  <c r="G48" i="6"/>
  <c r="Y28" i="4"/>
  <c r="G49" i="6" s="1"/>
  <c r="Y27" i="4"/>
  <c r="Y26" i="4"/>
  <c r="G47" i="6" s="1"/>
  <c r="Y25" i="4"/>
  <c r="G46" i="6" s="1"/>
  <c r="Y24" i="4"/>
  <c r="G45" i="6" s="1"/>
  <c r="Y23" i="4"/>
  <c r="G43" i="6" s="1"/>
  <c r="Y22" i="4"/>
  <c r="G42" i="6" s="1"/>
  <c r="Y21" i="4"/>
  <c r="G41" i="6" s="1"/>
  <c r="Y20" i="4"/>
  <c r="G40" i="6" s="1"/>
  <c r="Y19" i="4"/>
  <c r="G39" i="6" s="1"/>
  <c r="Y18" i="4"/>
  <c r="G37" i="6" s="1"/>
  <c r="Y17" i="4"/>
  <c r="G36" i="6" s="1"/>
  <c r="Y16" i="4"/>
  <c r="G35" i="6" s="1"/>
  <c r="Y15" i="4"/>
  <c r="G34" i="6" s="1"/>
  <c r="Y14" i="4"/>
  <c r="G33" i="6" s="1"/>
  <c r="Y13" i="4"/>
  <c r="G31" i="6" s="1"/>
  <c r="Y12" i="4"/>
  <c r="G30" i="6" s="1"/>
  <c r="Y11" i="4"/>
  <c r="G29" i="6" s="1"/>
  <c r="Y10" i="4"/>
  <c r="G28" i="6" s="1"/>
  <c r="Y9" i="4"/>
  <c r="G27" i="6" s="1"/>
  <c r="Y28" i="3"/>
  <c r="E49" i="6" s="1"/>
  <c r="Y27" i="3"/>
  <c r="E48" i="6" s="1"/>
  <c r="Y26" i="3"/>
  <c r="E47" i="6" s="1"/>
  <c r="Y25" i="3"/>
  <c r="E46" i="6" s="1"/>
  <c r="Y24" i="3"/>
  <c r="E45" i="6" s="1"/>
  <c r="Y23" i="3"/>
  <c r="E43" i="6" s="1"/>
  <c r="Y22" i="3"/>
  <c r="E42" i="6" s="1"/>
  <c r="Y21" i="3"/>
  <c r="E41" i="6" s="1"/>
  <c r="Y20" i="3"/>
  <c r="E40" i="6" s="1"/>
  <c r="Y19" i="3"/>
  <c r="E39" i="6" s="1"/>
  <c r="Y18" i="3"/>
  <c r="E37" i="6" s="1"/>
  <c r="Y17" i="3"/>
  <c r="E36" i="6" s="1"/>
  <c r="Y16" i="3"/>
  <c r="E35" i="6" s="1"/>
  <c r="Y15" i="3"/>
  <c r="E34" i="6" s="1"/>
  <c r="Y14" i="3"/>
  <c r="E33" i="6" s="1"/>
  <c r="Y13" i="3"/>
  <c r="E31" i="6" s="1"/>
  <c r="Y12" i="3"/>
  <c r="E30" i="6" s="1"/>
  <c r="Y11" i="3"/>
  <c r="E29" i="6" s="1"/>
  <c r="Y10" i="3"/>
  <c r="E28" i="6" s="1"/>
  <c r="Y9" i="3"/>
  <c r="E27" i="6" s="1"/>
  <c r="Y28" i="2"/>
  <c r="C49" i="6" s="1"/>
  <c r="Y27" i="2"/>
  <c r="C48" i="6" s="1"/>
  <c r="Y26" i="2"/>
  <c r="C47" i="6" s="1"/>
  <c r="Y25" i="2"/>
  <c r="C46" i="6" s="1"/>
  <c r="Y24" i="2"/>
  <c r="C45" i="6" s="1"/>
  <c r="Y23" i="2"/>
  <c r="C43" i="6" s="1"/>
  <c r="Y22" i="2"/>
  <c r="C42" i="6" s="1"/>
  <c r="Y21" i="2"/>
  <c r="C41" i="6" s="1"/>
  <c r="Y20" i="2"/>
  <c r="C40" i="6" s="1"/>
  <c r="Y19" i="2"/>
  <c r="C39" i="6" s="1"/>
  <c r="Y18" i="2"/>
  <c r="C37" i="6" s="1"/>
  <c r="Y17" i="2"/>
  <c r="C36" i="6" s="1"/>
  <c r="Y16" i="2"/>
  <c r="C35" i="6" s="1"/>
  <c r="Y15" i="2"/>
  <c r="C34" i="6" s="1"/>
  <c r="Y14" i="2"/>
  <c r="C33" i="6" s="1"/>
  <c r="Y13" i="2"/>
  <c r="C31" i="6" s="1"/>
  <c r="Y12" i="2"/>
  <c r="C30" i="6" s="1"/>
  <c r="Y11" i="2"/>
  <c r="C29" i="6" s="1"/>
  <c r="Y10" i="2"/>
  <c r="C28" i="6" s="1"/>
  <c r="Y9" i="2"/>
  <c r="C27" i="6" s="1"/>
  <c r="I51" i="6" l="1"/>
  <c r="F10" i="7" s="1"/>
  <c r="G51" i="6"/>
  <c r="F9" i="7" s="1"/>
  <c r="E51" i="6"/>
  <c r="F8" i="7" s="1"/>
  <c r="H38" i="6"/>
  <c r="F12" i="7" s="1"/>
  <c r="H44" i="6"/>
  <c r="F13" i="7" s="1"/>
  <c r="H50" i="6"/>
  <c r="F14" i="7" s="1"/>
  <c r="C51" i="6"/>
  <c r="H32" i="6"/>
  <c r="F11" i="7" s="1"/>
  <c r="F7" i="7" l="1"/>
  <c r="B52" i="6"/>
</calcChain>
</file>

<file path=xl/sharedStrings.xml><?xml version="1.0" encoding="utf-8"?>
<sst xmlns="http://schemas.openxmlformats.org/spreadsheetml/2006/main" count="438" uniqueCount="364">
  <si>
    <t>Выполнение этой методики требует интенсивной умственной работы в течение всего урока. Поэтому нежелательно проводить ее на первом и последних уроках, а также в те дни, когда запланированы контрольные работы. Методика предназначена для определения усвоения ряда понятий школьной программы, сформированности основных мыслительных процессов и развития вербального интеллекта учащихся 8–9-х классов. Она состоит из четырех серий заданий, каждая из которых выявляет уровень развития основных мыслительных операций (установление аналогий, классификация, обобщение, поиск закономерностей) на материале физико-математического, естественнонаучного, общественного и гуманитарного предметного цикла. Задания четвертой серии направлены на изучение способности к анализу и синтезу знаковой информации.
Методика «Эрудит» может использоваться для оценки успешности обучения различных групп учащихся и эффективности различных программ и методов обучения.
Работа над тестом занимает один урок. Если нет возможности рассадить ребят по одному, психолог должен внимательно следить, чтобы ребята не списывали друг у друга. У каждого школьника на парте должен быть бланк ответов и лист с заданиями.</t>
  </si>
  <si>
    <t xml:space="preserve">а) рабовладельческий строй; </t>
  </si>
  <si>
    <t xml:space="preserve">б) буржуазия; </t>
  </si>
  <si>
    <t>в) наёмные рабочие;</t>
  </si>
  <si>
    <t>г) пленные.</t>
  </si>
  <si>
    <t>а) крепостные крестьяне;</t>
  </si>
  <si>
    <t>б) личная свобода;</t>
  </si>
  <si>
    <t>в) неравенство;</t>
  </si>
  <si>
    <t>г) частная собственность.</t>
  </si>
  <si>
    <t xml:space="preserve">а) социалистический строй; </t>
  </si>
  <si>
    <t xml:space="preserve">б) капиталистический строй; </t>
  </si>
  <si>
    <t xml:space="preserve">в) демократическое правление; </t>
  </si>
  <si>
    <t>г) феодальный строй.</t>
  </si>
  <si>
    <t>Рабовладельцы – капиталисты = рабы – …</t>
  </si>
  <si>
    <t>Богатство – бедность = крепостная зависимость – …</t>
  </si>
  <si>
    <t>Первобытный строй – рабовладельческий строй = рабовладельческий строй – …</t>
  </si>
  <si>
    <t xml:space="preserve">а) занятие; </t>
  </si>
  <si>
    <t xml:space="preserve">б) должность; </t>
  </si>
  <si>
    <t xml:space="preserve">в) специальность; </t>
  </si>
  <si>
    <t>г) профессия.</t>
  </si>
  <si>
    <t xml:space="preserve">а) феодализм; </t>
  </si>
  <si>
    <t xml:space="preserve">б) капитализм; </t>
  </si>
  <si>
    <t xml:space="preserve">в) неравенство; </t>
  </si>
  <si>
    <t>г) рабы.</t>
  </si>
  <si>
    <t xml:space="preserve">а) проза; </t>
  </si>
  <si>
    <t xml:space="preserve">б) писатель; </t>
  </si>
  <si>
    <t xml:space="preserve">в) повесть; </t>
  </si>
  <si>
    <t>г) предложение.</t>
  </si>
  <si>
    <t xml:space="preserve">а) заголовок; </t>
  </si>
  <si>
    <t xml:space="preserve">б) введение; </t>
  </si>
  <si>
    <t xml:space="preserve">в) кульминация; </t>
  </si>
  <si>
    <t>г) эпилог.</t>
  </si>
  <si>
    <t xml:space="preserve">а) поэма; </t>
  </si>
  <si>
    <t xml:space="preserve">б) рифма; </t>
  </si>
  <si>
    <t xml:space="preserve">в) строфа; </t>
  </si>
  <si>
    <t>г) ритм.</t>
  </si>
  <si>
    <t xml:space="preserve">а) спряжение; </t>
  </si>
  <si>
    <t xml:space="preserve">б) действие; </t>
  </si>
  <si>
    <t xml:space="preserve">в) причастие; </t>
  </si>
  <si>
    <t>г) часть речи.</t>
  </si>
  <si>
    <t xml:space="preserve">а) изменять; </t>
  </si>
  <si>
    <t xml:space="preserve">б) образовывать; </t>
  </si>
  <si>
    <t xml:space="preserve">в) употреблять; </t>
  </si>
  <si>
    <t>г) склонять.</t>
  </si>
  <si>
    <t xml:space="preserve">а) природное явление; </t>
  </si>
  <si>
    <t xml:space="preserve">б) образование гор; </t>
  </si>
  <si>
    <t xml:space="preserve">в) извержение; </t>
  </si>
  <si>
    <t>г) жертвы.</t>
  </si>
  <si>
    <t xml:space="preserve">а) пустыня; </t>
  </si>
  <si>
    <t xml:space="preserve">б) полюс; </t>
  </si>
  <si>
    <t xml:space="preserve">в) дождь; </t>
  </si>
  <si>
    <t>г) засуха.</t>
  </si>
  <si>
    <t xml:space="preserve">а) шишка; </t>
  </si>
  <si>
    <t xml:space="preserve">б) семя; </t>
  </si>
  <si>
    <t xml:space="preserve">в) растение; </t>
  </si>
  <si>
    <t>г) ель.</t>
  </si>
  <si>
    <t xml:space="preserve">а) деление; </t>
  </si>
  <si>
    <t xml:space="preserve">б) хромосома; </t>
  </si>
  <si>
    <t xml:space="preserve">в) ядро; </t>
  </si>
  <si>
    <t>г) фермент.</t>
  </si>
  <si>
    <t xml:space="preserve">а) ясная погода; </t>
  </si>
  <si>
    <t xml:space="preserve">б) циклон; </t>
  </si>
  <si>
    <t xml:space="preserve">в) гроза; </t>
  </si>
  <si>
    <t>г) влажность.</t>
  </si>
  <si>
    <t xml:space="preserve">а) жидкость; </t>
  </si>
  <si>
    <t xml:space="preserve">б) движение; </t>
  </si>
  <si>
    <t xml:space="preserve">в) температура; </t>
  </si>
  <si>
    <t>г) вода.</t>
  </si>
  <si>
    <t xml:space="preserve">а) сторона; </t>
  </si>
  <si>
    <t xml:space="preserve">б) ребро; </t>
  </si>
  <si>
    <t xml:space="preserve">в) высота; </t>
  </si>
  <si>
    <t>г) объем.</t>
  </si>
  <si>
    <t xml:space="preserve">а) дуга; </t>
  </si>
  <si>
    <t xml:space="preserve">б) сегмент; </t>
  </si>
  <si>
    <t xml:space="preserve">в) отрезок; </t>
  </si>
  <si>
    <t>г) круг.</t>
  </si>
  <si>
    <t xml:space="preserve">а) инерция; </t>
  </si>
  <si>
    <t xml:space="preserve">б) покой; </t>
  </si>
  <si>
    <t xml:space="preserve">в) скорость; </t>
  </si>
  <si>
    <t>г) взаимодействие.</t>
  </si>
  <si>
    <t xml:space="preserve">а) разность; </t>
  </si>
  <si>
    <t xml:space="preserve">б) делитель; </t>
  </si>
  <si>
    <t xml:space="preserve">в) произведение; </t>
  </si>
  <si>
    <t>г) умножение.</t>
  </si>
  <si>
    <t> Даны три слова. Первое и второе слово связаны по смыслу. Из четырех слов выберите то, которое связано по смыслу с третьим так, как первое со вторым. В бланке рядом с номером задания запишите его букву. Пример: летчик – самолет = машинист –? Варианты: а) пассажир; б) поезд; в) вагон; г) вокзал. Летчик управляет самолетом, машинист – поездом. Правильный ответ – б.</t>
  </si>
  <si>
    <t>Роза – цветок = врач – …</t>
  </si>
  <si>
    <t>Война – смерть = частная собственность – …</t>
  </si>
  <si>
    <t>Стихотворение – поэзия = рассказ – …</t>
  </si>
  <si>
    <t>Старт – финиш = пролог – …</t>
  </si>
  <si>
    <t>Роман – глава = стихотворение – …</t>
  </si>
  <si>
    <t>Числительное – количество = глагол – …</t>
  </si>
  <si>
    <t>Глагол – спрягать = существительное – …</t>
  </si>
  <si>
    <t>Колумб – путешественник = землетрясение – …</t>
  </si>
  <si>
    <t>Север – юг = осадки – …</t>
  </si>
  <si>
    <t>Папоротник – спора = сосна – …</t>
  </si>
  <si>
    <t>Растение – стебель = клетка – …</t>
  </si>
  <si>
    <t>Понижение атмосферного давления – осадки = антициклон – …</t>
  </si>
  <si>
    <t>Фигура - треугольник = состояние вещества – …</t>
  </si>
  <si>
    <t>Прямоугольник – плоскость = куб – …</t>
  </si>
  <si>
    <t>Диаметр – радиус = окружность – …</t>
  </si>
  <si>
    <t>Холодно – горячо = движение – …</t>
  </si>
  <si>
    <t>Слагаемые – сумма = множители – …</t>
  </si>
  <si>
    <t>а) рабовладелец; б) раб; в) крестьянин; г) рабочий.</t>
  </si>
  <si>
    <t>а) социология; б) психология; в) педагогика; г) техника.</t>
  </si>
  <si>
    <t>а) Кутузов; б) Суворов; в) Ушаков; г) Пирогов.</t>
  </si>
  <si>
    <t>а) император; б) дворянин; в) царь; г) вождь.</t>
  </si>
  <si>
    <t>а) ООН; б) НАТО; в) ОБСЕ; г) АОЗТ.</t>
  </si>
  <si>
    <t>а) предлог; б) корень; в) суффикс; г) окончание.</t>
  </si>
  <si>
    <t>а) пословица; б) стихотворение; в) поэма; г) рассказ.</t>
  </si>
  <si>
    <t>а) Ахматова; б) Блок; в) Васнецов; г) Гумилев.</t>
  </si>
  <si>
    <t>а) пролог; б) сюжет; в) развязка; г) эпилог.</t>
  </si>
  <si>
    <t>а) описание; б) сравнение; в) характеристика; г) сказание.</t>
  </si>
  <si>
    <t>а) барометр; б) азимут; в) термометр; г) компас.</t>
  </si>
  <si>
    <t>а) цитоплазма; б) питание; в) рост; г) раздражимость.</t>
  </si>
  <si>
    <t>а) Линней; б) Павлов; в) Микоян; г) Дарвин.</t>
  </si>
  <si>
    <t>а) аорта; б) вена; в) сердце; г) артерия.</t>
  </si>
  <si>
    <t>а) углекислый газ; б) свет; в) вода; г) крахмал.</t>
  </si>
  <si>
    <t>а) парабола; б) гипербола; в) ломаная; г) прямая.</t>
  </si>
  <si>
    <t>а) Сахаров; б) Алферов; в) Ландау; г) Пастернак.</t>
  </si>
  <si>
    <t>а) длина; б) метр; в) масса; г) объём.</t>
  </si>
  <si>
    <t>а) скорость; б) колебание; в) вес; г) плотность.</t>
  </si>
  <si>
    <t>а) круг; б) ромб; в) прямоугольник; г) треугольник.</t>
  </si>
  <si>
    <t>Даны четыре слова, три из которых объединены общим признаком. Найдите слово, которое не имеет этого признака, и выберите его из списка. Пример: а) корова; б) лошадь; в) собака; г) волк. Три слова обозначают домашних животных, а четвертое – дикого. Значит, правильный ответ – г) волк.</t>
  </si>
  <si>
    <t xml:space="preserve">а) рабовладелец; </t>
  </si>
  <si>
    <t xml:space="preserve">б) раб; </t>
  </si>
  <si>
    <t xml:space="preserve">в) крестьянин; </t>
  </si>
  <si>
    <t>г) рабочий.</t>
  </si>
  <si>
    <t xml:space="preserve">а) социология; </t>
  </si>
  <si>
    <t xml:space="preserve">б) психология; </t>
  </si>
  <si>
    <t xml:space="preserve">в) педагогика; </t>
  </si>
  <si>
    <t>г) техника.</t>
  </si>
  <si>
    <t xml:space="preserve">а) Кутузов; </t>
  </si>
  <si>
    <t xml:space="preserve">б) Суворов; </t>
  </si>
  <si>
    <t xml:space="preserve">в) Ушаков; </t>
  </si>
  <si>
    <t>г) Пирогов.</t>
  </si>
  <si>
    <t xml:space="preserve">а) император; </t>
  </si>
  <si>
    <t xml:space="preserve">б) дворянин; </t>
  </si>
  <si>
    <t xml:space="preserve">в) царь; </t>
  </si>
  <si>
    <t>г) вождь.</t>
  </si>
  <si>
    <t xml:space="preserve">а) ООН; </t>
  </si>
  <si>
    <t xml:space="preserve">б) НАТО; </t>
  </si>
  <si>
    <t xml:space="preserve">в) ОБСЕ; </t>
  </si>
  <si>
    <t>г) АОЗТ.</t>
  </si>
  <si>
    <t xml:space="preserve">а) предлог; </t>
  </si>
  <si>
    <t xml:space="preserve">б) корень; </t>
  </si>
  <si>
    <t xml:space="preserve">в) суффикс; </t>
  </si>
  <si>
    <t>г) окончание.</t>
  </si>
  <si>
    <t xml:space="preserve">а) пословица; </t>
  </si>
  <si>
    <t xml:space="preserve">б) стихотворение; </t>
  </si>
  <si>
    <t xml:space="preserve">в) поэма; </t>
  </si>
  <si>
    <t>г) рассказ.</t>
  </si>
  <si>
    <t xml:space="preserve">а) Ахматова; </t>
  </si>
  <si>
    <t xml:space="preserve">б) Блок; </t>
  </si>
  <si>
    <t xml:space="preserve">в) Васнецов; </t>
  </si>
  <si>
    <t>г) Гумилев.</t>
  </si>
  <si>
    <t xml:space="preserve">а) пролог; </t>
  </si>
  <si>
    <t xml:space="preserve">б) сюжет; </t>
  </si>
  <si>
    <t xml:space="preserve">в) развязка; </t>
  </si>
  <si>
    <t xml:space="preserve">а) описание; </t>
  </si>
  <si>
    <t xml:space="preserve">б) сравнение; </t>
  </si>
  <si>
    <t xml:space="preserve">в) характеристика; </t>
  </si>
  <si>
    <t>г) сказание.</t>
  </si>
  <si>
    <t xml:space="preserve">а) барометр; </t>
  </si>
  <si>
    <t xml:space="preserve">б) азимут; </t>
  </si>
  <si>
    <t xml:space="preserve">в) термометр; </t>
  </si>
  <si>
    <t>г) компас.</t>
  </si>
  <si>
    <t xml:space="preserve">а) цитоплазма; </t>
  </si>
  <si>
    <t xml:space="preserve">б) питание; </t>
  </si>
  <si>
    <t xml:space="preserve">в) рост; </t>
  </si>
  <si>
    <t>г) раздражимость.</t>
  </si>
  <si>
    <t xml:space="preserve">а) Линней; </t>
  </si>
  <si>
    <t xml:space="preserve">б) Павлов; </t>
  </si>
  <si>
    <t xml:space="preserve">в) Микоян; </t>
  </si>
  <si>
    <t>г) Дарвин.</t>
  </si>
  <si>
    <t xml:space="preserve">а) аорта; </t>
  </si>
  <si>
    <t xml:space="preserve">б) вена; </t>
  </si>
  <si>
    <t xml:space="preserve">в) сердце; </t>
  </si>
  <si>
    <t>г) артерия.</t>
  </si>
  <si>
    <t xml:space="preserve">а) углекислый газ; </t>
  </si>
  <si>
    <t xml:space="preserve">б) свет; </t>
  </si>
  <si>
    <t xml:space="preserve">в) вода; </t>
  </si>
  <si>
    <t>г) крахмал.</t>
  </si>
  <si>
    <t xml:space="preserve">а) парабола; </t>
  </si>
  <si>
    <t xml:space="preserve">б) гипербола; </t>
  </si>
  <si>
    <t xml:space="preserve">в) ломаная; </t>
  </si>
  <si>
    <t>г) прямая.</t>
  </si>
  <si>
    <t xml:space="preserve">а) Сахаров; </t>
  </si>
  <si>
    <t xml:space="preserve">б) Алферов; </t>
  </si>
  <si>
    <t xml:space="preserve">в) Ландау; </t>
  </si>
  <si>
    <t>г) Пастернак.</t>
  </si>
  <si>
    <t xml:space="preserve">а) длина; </t>
  </si>
  <si>
    <t xml:space="preserve">б) метр; </t>
  </si>
  <si>
    <t xml:space="preserve">в) масса; </t>
  </si>
  <si>
    <t>г) объём.</t>
  </si>
  <si>
    <t xml:space="preserve">а) скорость; </t>
  </si>
  <si>
    <t xml:space="preserve">б) колебание; </t>
  </si>
  <si>
    <t xml:space="preserve">в) вес; </t>
  </si>
  <si>
    <t>г) плотность.</t>
  </si>
  <si>
    <t xml:space="preserve">а) круг; </t>
  </si>
  <si>
    <t xml:space="preserve">б) ромб; </t>
  </si>
  <si>
    <t xml:space="preserve">в) прямоугольник; </t>
  </si>
  <si>
    <t>г) треугольник.</t>
  </si>
  <si>
    <t>Даны пары слов. Выберите из четырех вариантов тот, который выражает самые существенные для обоих слов признаки. Пример: сосна – ель. Варианты ответов: а) растения, б) природа, в) деревья, г) хвойные деревья. Правильный ответ – г, потому что он точнее всего отражает существенные свойства этих понятий.</t>
  </si>
  <si>
    <t>Феодализм – капитализм:</t>
  </si>
  <si>
    <t xml:space="preserve">а) устройство общества; </t>
  </si>
  <si>
    <t xml:space="preserve">б) формы правления; </t>
  </si>
  <si>
    <t>г) общественный строй.</t>
  </si>
  <si>
    <t>Радио – телевидение:</t>
  </si>
  <si>
    <t xml:space="preserve">а) способы передачи информации; </t>
  </si>
  <si>
    <t xml:space="preserve">б) средства массовой информации; </t>
  </si>
  <si>
    <t xml:space="preserve">в) достижения науки; </t>
  </si>
  <si>
    <t>г) формы воздействия на людей.</t>
  </si>
  <si>
    <t>Наука – искусство:</t>
  </si>
  <si>
    <t xml:space="preserve">а) виды творчества; </t>
  </si>
  <si>
    <t xml:space="preserve">б) интеллект; </t>
  </si>
  <si>
    <t xml:space="preserve">в) культура; </t>
  </si>
  <si>
    <t>г) области человеческой деятельности.</t>
  </si>
  <si>
    <t>Школа – институт:</t>
  </si>
  <si>
    <t xml:space="preserve">а) образование; </t>
  </si>
  <si>
    <t xml:space="preserve">б) здания; </t>
  </si>
  <si>
    <t xml:space="preserve">в) учебные заведения; </t>
  </si>
  <si>
    <t>г) способы получения знаний.</t>
  </si>
  <si>
    <t>Монархия – демократия:</t>
  </si>
  <si>
    <t xml:space="preserve">а) государственный строй; </t>
  </si>
  <si>
    <t xml:space="preserve">в) правительство; </t>
  </si>
  <si>
    <t>г) устройство общества.</t>
  </si>
  <si>
    <t>Сказка – былина:</t>
  </si>
  <si>
    <t xml:space="preserve">а) литературный жанр; </t>
  </si>
  <si>
    <t xml:space="preserve">б) выдумка; </t>
  </si>
  <si>
    <t xml:space="preserve">в) устное народное творчество; </t>
  </si>
  <si>
    <t>г) литературное произведение.</t>
  </si>
  <si>
    <t>Пролог – кульминация:</t>
  </si>
  <si>
    <t xml:space="preserve">а) литературный прием; </t>
  </si>
  <si>
    <t xml:space="preserve">б) элементы литературного произведения; </t>
  </si>
  <si>
    <t xml:space="preserve">в) художественные средства; </t>
  </si>
  <si>
    <t>г) способы изложения.</t>
  </si>
  <si>
    <t>Глагол – прилагательное:</t>
  </si>
  <si>
    <t xml:space="preserve">а) главные члены предложения; </t>
  </si>
  <si>
    <t xml:space="preserve">б) части речи; </t>
  </si>
  <si>
    <t xml:space="preserve">в) второстепенные члены предложения; </t>
  </si>
  <si>
    <t>г) лингвистические термины.</t>
  </si>
  <si>
    <t>Классицизм – романтизм:</t>
  </si>
  <si>
    <t xml:space="preserve">а) стиль; </t>
  </si>
  <si>
    <t xml:space="preserve">б) жанры; </t>
  </si>
  <si>
    <t xml:space="preserve">в) художественный стиль; </t>
  </si>
  <si>
    <t>г) направления в искусстве.</t>
  </si>
  <si>
    <t>Определение – обстоятельство:</t>
  </si>
  <si>
    <t xml:space="preserve">а) члены предложения; </t>
  </si>
  <si>
    <t xml:space="preserve">в) виды предложений; </t>
  </si>
  <si>
    <t>г) уточняющие слова.</t>
  </si>
  <si>
    <t>Азия – Африка:</t>
  </si>
  <si>
    <t xml:space="preserve">а) страны; </t>
  </si>
  <si>
    <t xml:space="preserve">б) континенты; </t>
  </si>
  <si>
    <t xml:space="preserve">в) материки; </t>
  </si>
  <si>
    <t>г) части света.</t>
  </si>
  <si>
    <t>Сердце – артерия:</t>
  </si>
  <si>
    <t xml:space="preserve">а) органы кровообращения; </t>
  </si>
  <si>
    <t xml:space="preserve">б) анатомия; </t>
  </si>
  <si>
    <t xml:space="preserve">в) система кровообращения; </t>
  </si>
  <si>
    <t>г) органы тела.</t>
  </si>
  <si>
    <t>Облачность – осадки:</t>
  </si>
  <si>
    <t xml:space="preserve">а) природные явления; </t>
  </si>
  <si>
    <t xml:space="preserve">б) дождь; </t>
  </si>
  <si>
    <t xml:space="preserve">в) погода; </t>
  </si>
  <si>
    <t>г) атмосферные явления.</t>
  </si>
  <si>
    <t>Жиры – белки:</t>
  </si>
  <si>
    <t xml:space="preserve">а) биологические вещества; </t>
  </si>
  <si>
    <t xml:space="preserve">б) микроэлементы; </t>
  </si>
  <si>
    <t xml:space="preserve">в) органические вещества; </t>
  </si>
  <si>
    <t>г) химический состав тела.</t>
  </si>
  <si>
    <t>Канал – плотина:</t>
  </si>
  <si>
    <t xml:space="preserve">а) гидроэлектростанции; </t>
  </si>
  <si>
    <t xml:space="preserve">б) водные сооружения; </t>
  </si>
  <si>
    <t xml:space="preserve">в) водоемы; </t>
  </si>
  <si>
    <t>г) водные преграды.</t>
  </si>
  <si>
    <t>Сумма – произведение:</t>
  </si>
  <si>
    <t xml:space="preserve">а) математические термины; </t>
  </si>
  <si>
    <t xml:space="preserve">б) вычисления; </t>
  </si>
  <si>
    <t xml:space="preserve">в) результаты математических действий; </t>
  </si>
  <si>
    <t>г) результаты вычислений.</t>
  </si>
  <si>
    <t>Газ – жидкость:</t>
  </si>
  <si>
    <t xml:space="preserve">а) молекулы; </t>
  </si>
  <si>
    <t xml:space="preserve">б) состояние; </t>
  </si>
  <si>
    <t xml:space="preserve">в) химическое вещество; </t>
  </si>
  <si>
    <t>г) агрегатное состояние вещества.</t>
  </si>
  <si>
    <t>Дифракция – интерференция:</t>
  </si>
  <si>
    <t xml:space="preserve">а) волновые явления; </t>
  </si>
  <si>
    <t xml:space="preserve">б) характеристики световой волны; </t>
  </si>
  <si>
    <t xml:space="preserve">в) природные явления; </t>
  </si>
  <si>
    <t>г) физические термины.</t>
  </si>
  <si>
    <t>Ампер – вольт:</t>
  </si>
  <si>
    <t xml:space="preserve">а) электричество; </t>
  </si>
  <si>
    <t xml:space="preserve">б) физические термины; </t>
  </si>
  <si>
    <t xml:space="preserve">в) единицы измерения электрического тока; </t>
  </si>
  <si>
    <t>г) ученые-физики.</t>
  </si>
  <si>
    <t>Синус – косинус:</t>
  </si>
  <si>
    <t xml:space="preserve">а) квадратичные функции; </t>
  </si>
  <si>
    <t xml:space="preserve">б) тригонометрические функции; </t>
  </si>
  <si>
    <t xml:space="preserve">в) четные функции; </t>
  </si>
  <si>
    <t>г) нечетные функции.</t>
  </si>
  <si>
    <t>Числа в каждом ряду расположены по определённому правилу. Вы должны понять эту закономерность и записать в бланке ответов число, которое продолжает этот числовой ряд. В некоторых случаях для того, чтобы найти закономерность, необходимо мысленно выполнять арифметические действия.</t>
  </si>
  <si>
    <t>6, 9, 12, 15, 18, 21, ...</t>
  </si>
  <si>
    <t>9, 1, 7, 1, 5, 1, ...</t>
  </si>
  <si>
    <t>2, 3 , 5, 6, 8, 9, ...</t>
  </si>
  <si>
    <t>10, 12, 9, 11, 8, 10, ...</t>
  </si>
  <si>
    <t>1, 3, 6, 8, 16, 18, ...</t>
  </si>
  <si>
    <t>3, 4, 6, 9, 13, 18, ...</t>
  </si>
  <si>
    <t>15, 13, 16, 12, 17, 11, ...</t>
  </si>
  <si>
    <t>1, 2 , 4, 8, 16, 32, ...</t>
  </si>
  <si>
    <t>1, 2, 5, 10, 17, 26, ...</t>
  </si>
  <si>
    <t>1, 4, 9, 16, 25, 36, ...</t>
  </si>
  <si>
    <t>128, 64, 32, 16, 8, 4, ...</t>
  </si>
  <si>
    <t>1, 2 , 6, 15, 31, 56, ...</t>
  </si>
  <si>
    <t>31, 24, 18, 13, 9, 6, ...</t>
  </si>
  <si>
    <t>255, 127, 63, 31, 15, 7, ...</t>
  </si>
  <si>
    <t>3, 4 , 8, 17, 33, 58, ...</t>
  </si>
  <si>
    <t>47, 39, 32, 26, 21, 17, ...</t>
  </si>
  <si>
    <t>174, 171, 57, 54, 18, 15, ...</t>
  </si>
  <si>
    <t>54, 19, 18, 14, 6, 9, ...</t>
  </si>
  <si>
    <t>301, 294, 49, 44, 11, 8, ...</t>
  </si>
  <si>
    <t xml:space="preserve"> 23, 46, 48, 96, 98, 196, ...</t>
  </si>
  <si>
    <t>Обработку проводит сам учитель или психолог. Она заключается в подсчете правильных ответов и предполагает количественный и качественный анализ ответов. За каждый правильный ответ начисляется один балл. Качественный анализ результатов выявляет группы учащихся с разной степенью усвоения школьных понятий различных учебных циклов. В соответствии со структурой методики первые пять (1–5) строк бланка занимают вопросы общественных наук, следующие пять строк (6–10) – вопросы гуманитарных наук, с 11 по 15 – вопросы естественных наук, с 16 по 20 – физика и математика. Баллы (количество правильных ответов из 15 возможных) записываются в пустой клетке после названия цикла.
Степень сформированности основных мыслительных операций определяется подсчетом и сравнением количества правильных ответов по четырем сериям (1 – «Аналогии», 2 – «Классификация», 3 – «Обобщение», 4 – «Закономерности» – соответственно буквы «А», «К», «О», «З» внизу бланка). Баллы (количество правильных ответов из 20 возможных) записываются в пустых клетках нижней строки под каждой серией рядом с этими буквами. Общий балл (из 80 возможных) записывается в правом нижнем прямоугольнике. По результатам тестирования класс подразделяется на пять групп:
1) наиболее успешные – 10% от общего числа испытуемых;
2) близкие к успешным – 20% от общего числа испытуемых;
3) средние по успешности – 40% от общего числа;
4) мало успешные – 20 % от общего числа;
5) наименее успешные – 10 % от общего числа испытуемых.
К следующему, завершающему, уроку, вы должны вернуть ребятам обработанные бланки. Возвращая результаты, необходимо напомнить, что по отдельным методикам нельзя давать рекомендации о профиле обучения, тем более, что работа еще не закончена. Ни в коем случае нельзя зачитывать эти результаты вслух – во-первых, вы травмируете тех, у кого низкие результаты, во-вторых, теряете время.</t>
  </si>
  <si>
    <t>Общественные науки</t>
  </si>
  <si>
    <t>Гуманитарные науки</t>
  </si>
  <si>
    <t>Естественные науки</t>
  </si>
  <si>
    <t>Физика-математика</t>
  </si>
  <si>
    <t>З</t>
  </si>
  <si>
    <t>А</t>
  </si>
  <si>
    <t>К</t>
  </si>
  <si>
    <t>О</t>
  </si>
  <si>
    <t>Правильные ответы</t>
  </si>
  <si>
    <t>в</t>
  </si>
  <si>
    <t>а</t>
  </si>
  <si>
    <t>г</t>
  </si>
  <si>
    <t>б</t>
  </si>
  <si>
    <t>Бланк ответа</t>
  </si>
  <si>
    <t>2</t>
  </si>
  <si>
    <t>3</t>
  </si>
  <si>
    <t>4</t>
  </si>
  <si>
    <t>5</t>
  </si>
  <si>
    <t>6</t>
  </si>
  <si>
    <t>8</t>
  </si>
  <si>
    <t>9</t>
  </si>
  <si>
    <t>10</t>
  </si>
  <si>
    <t>11</t>
  </si>
  <si>
    <t>12</t>
  </si>
  <si>
    <t>14</t>
  </si>
  <si>
    <t>15</t>
  </si>
  <si>
    <t>16</t>
  </si>
  <si>
    <t>17</t>
  </si>
  <si>
    <t>18</t>
  </si>
  <si>
    <t>20</t>
  </si>
  <si>
    <t>Фамилия, имя</t>
  </si>
  <si>
    <t>Класс</t>
  </si>
  <si>
    <t>Возраст</t>
  </si>
  <si>
    <t>ФИО</t>
  </si>
  <si>
    <t>Дата</t>
  </si>
  <si>
    <t>Шкала</t>
  </si>
  <si>
    <t>Баллы</t>
  </si>
  <si>
    <t>Методика Эрудит</t>
  </si>
  <si>
    <t>Аналогии</t>
  </si>
  <si>
    <t>Классификация</t>
  </si>
  <si>
    <t>Обобщение</t>
  </si>
  <si>
    <t>Закономерности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</si>
</sst>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i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sz val="2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rgb="FF000000"/>
      <name val="Cambria"/>
      <family val="1"/>
      <charset val="204"/>
    </font>
    <font>
      <sz val="2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i/>
      <sz val="14"/>
      <color theme="1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18"/>
      <color rgb="FF000000"/>
      <name val="Cambria"/>
      <family val="1"/>
      <charset val="204"/>
    </font>
    <font>
      <b/>
      <sz val="18"/>
      <color rgb="FFFF0000"/>
      <name val="Cambria"/>
      <family val="1"/>
      <charset val="204"/>
    </font>
    <font>
      <b/>
      <sz val="16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 applyAlignment="1">
      <alignment horizontal="left" vertical="center" wrapText="1" inden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Alignment="1"/>
    <xf numFmtId="49" fontId="0" fillId="0" borderId="0" xfId="0" applyNumberFormat="1" applyAlignment="1">
      <alignment vertical="center" shrinkToFit="1"/>
    </xf>
    <xf numFmtId="49" fontId="0" fillId="0" borderId="0" xfId="0" applyNumberFormat="1" applyAlignment="1">
      <alignment shrinkToFit="1"/>
    </xf>
    <xf numFmtId="0" fontId="5" fillId="3" borderId="1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0" fontId="3" fillId="0" borderId="0" xfId="0" applyFont="1" applyBorder="1" applyAlignment="1"/>
    <xf numFmtId="0" fontId="8" fillId="3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3" fillId="0" borderId="0" xfId="0" applyFont="1"/>
    <xf numFmtId="0" fontId="8" fillId="4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0" fillId="0" borderId="0" xfId="0" applyBorder="1"/>
    <xf numFmtId="0" fontId="14" fillId="0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0" fillId="0" borderId="0" xfId="0" applyBorder="1" applyAlignment="1"/>
    <xf numFmtId="0" fontId="16" fillId="0" borderId="0" xfId="0" applyFont="1" applyFill="1" applyBorder="1" applyAlignment="1">
      <alignment vertical="center"/>
    </xf>
    <xf numFmtId="14" fontId="15" fillId="0" borderId="1" xfId="0" applyNumberFormat="1" applyFont="1" applyBorder="1" applyAlignment="1">
      <alignment horizontal="center" vertical="center"/>
    </xf>
    <xf numFmtId="0" fontId="0" fillId="0" borderId="0" xfId="0" applyFill="1" applyBorder="1"/>
    <xf numFmtId="0" fontId="17" fillId="0" borderId="0" xfId="0" applyFont="1"/>
    <xf numFmtId="0" fontId="18" fillId="0" borderId="0" xfId="0" applyFont="1" applyFill="1" applyBorder="1" applyAlignment="1"/>
    <xf numFmtId="0" fontId="0" fillId="0" borderId="5" xfId="0" applyBorder="1"/>
    <xf numFmtId="0" fontId="0" fillId="0" borderId="6" xfId="0" applyBorder="1"/>
    <xf numFmtId="0" fontId="11" fillId="0" borderId="0" xfId="0" applyFont="1" applyFill="1" applyBorder="1" applyAlignment="1" applyProtection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9" fillId="6" borderId="1" xfId="0" applyFont="1" applyFill="1" applyBorder="1" applyAlignment="1" applyProtection="1">
      <alignment horizontal="center" vertical="center"/>
    </xf>
    <xf numFmtId="0" fontId="22" fillId="0" borderId="1" xfId="0" applyFont="1" applyBorder="1" applyAlignment="1" applyProtection="1">
      <alignment horizontal="center" vertical="center"/>
      <protection locked="0"/>
    </xf>
    <xf numFmtId="0" fontId="19" fillId="6" borderId="3" xfId="0" applyFont="1" applyFill="1" applyBorder="1" applyAlignment="1" applyProtection="1">
      <alignment horizontal="center" vertical="center"/>
    </xf>
    <xf numFmtId="0" fontId="19" fillId="6" borderId="5" xfId="0" applyFont="1" applyFill="1" applyBorder="1" applyAlignment="1" applyProtection="1">
      <alignment horizontal="center" vertical="center"/>
    </xf>
    <xf numFmtId="0" fontId="19" fillId="6" borderId="2" xfId="0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4" borderId="0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1" fillId="3" borderId="3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0" borderId="1" xfId="0" applyFont="1" applyBorder="1"/>
    <xf numFmtId="0" fontId="6" fillId="5" borderId="3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4">
    <dxf>
      <fill>
        <patternFill>
          <bgColor rgb="FF00B050"/>
        </patternFill>
      </fill>
    </dxf>
    <dxf>
      <fill>
        <patternFill>
          <bgColor theme="9" tint="0.79998168889431442"/>
        </patternFill>
      </fill>
    </dxf>
    <dxf>
      <fill>
        <patternFill>
          <bgColor rgb="FF00B050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342900</xdr:colOff>
          <xdr:row>2</xdr:row>
          <xdr:rowOff>104775</xdr:rowOff>
        </xdr:from>
        <xdr:to>
          <xdr:col>13</xdr:col>
          <xdr:colOff>247650</xdr:colOff>
          <xdr:row>4</xdr:row>
          <xdr:rowOff>133350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ru-RU" sz="1600" b="1" i="0" u="none" strike="noStrike" baseline="0">
                  <a:solidFill>
                    <a:srgbClr val="000000"/>
                  </a:solidFill>
                  <a:latin typeface="Cambria"/>
                </a:rPr>
                <a:t>Сохранить в </a:t>
              </a:r>
              <a:r>
                <a:rPr lang="en-US" sz="1600" b="1" i="0" u="none" strike="noStrike" baseline="0">
                  <a:solidFill>
                    <a:srgbClr val="000000"/>
                  </a:solidFill>
                  <a:latin typeface="Cambria"/>
                </a:rPr>
                <a:t>PDF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333375</xdr:colOff>
          <xdr:row>5</xdr:row>
          <xdr:rowOff>57150</xdr:rowOff>
        </xdr:from>
        <xdr:to>
          <xdr:col>13</xdr:col>
          <xdr:colOff>238125</xdr:colOff>
          <xdr:row>7</xdr:row>
          <xdr:rowOff>85725</xdr:rowOff>
        </xdr:to>
        <xdr:sp macro="" textlink="">
          <xdr:nvSpPr>
            <xdr:cNvPr id="7170" name="Button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ru-RU" sz="1800" b="1" i="0" u="none" strike="noStrike" baseline="0">
                  <a:solidFill>
                    <a:srgbClr val="000000"/>
                  </a:solidFill>
                  <a:latin typeface="Cambria"/>
                </a:rPr>
                <a:t>Отправить на печать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323850</xdr:colOff>
          <xdr:row>8</xdr:row>
          <xdr:rowOff>66675</xdr:rowOff>
        </xdr:from>
        <xdr:to>
          <xdr:col>13</xdr:col>
          <xdr:colOff>228600</xdr:colOff>
          <xdr:row>10</xdr:row>
          <xdr:rowOff>95250</xdr:rowOff>
        </xdr:to>
        <xdr:sp macro="" textlink="">
          <xdr:nvSpPr>
            <xdr:cNvPr id="7171" name="Button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ru-RU" sz="1800" b="1" i="0" u="none" strike="noStrike" baseline="0">
                  <a:solidFill>
                    <a:srgbClr val="FF0000"/>
                  </a:solidFill>
                  <a:latin typeface="Cambria"/>
                </a:rPr>
                <a:t>Очистить данные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9" tint="0.39997558519241921"/>
  </sheetPr>
  <dimension ref="A1:R36"/>
  <sheetViews>
    <sheetView showRowColHeaders="0" tabSelected="1" zoomScale="110" zoomScaleNormal="110" workbookViewId="0">
      <selection activeCell="D1" sqref="D1:I1"/>
    </sheetView>
  </sheetViews>
  <sheetFormatPr defaultRowHeight="15" x14ac:dyDescent="0.25"/>
  <sheetData>
    <row r="1" spans="1:18" ht="21.95" customHeight="1" x14ac:dyDescent="0.25">
      <c r="A1" s="41" t="s">
        <v>352</v>
      </c>
      <c r="B1" s="41"/>
      <c r="C1" s="41"/>
      <c r="D1" s="42"/>
      <c r="E1" s="42"/>
      <c r="F1" s="42"/>
      <c r="G1" s="42"/>
      <c r="H1" s="42"/>
      <c r="I1" s="42"/>
    </row>
    <row r="2" spans="1:18" ht="21.95" customHeight="1" x14ac:dyDescent="0.25">
      <c r="A2" s="41" t="s">
        <v>354</v>
      </c>
      <c r="B2" s="41"/>
      <c r="C2" s="41"/>
      <c r="D2" s="42"/>
      <c r="E2" s="42"/>
      <c r="F2" s="42"/>
      <c r="G2" s="42"/>
      <c r="H2" s="42"/>
      <c r="I2" s="42"/>
    </row>
    <row r="3" spans="1:18" ht="21.95" customHeight="1" x14ac:dyDescent="0.25">
      <c r="A3" s="43" t="s">
        <v>353</v>
      </c>
      <c r="B3" s="44"/>
      <c r="C3" s="45"/>
      <c r="D3" s="42"/>
      <c r="E3" s="42"/>
      <c r="F3" s="42"/>
      <c r="G3" s="42"/>
      <c r="H3" s="42"/>
      <c r="I3" s="42"/>
      <c r="J3" s="18"/>
      <c r="M3" s="17"/>
      <c r="N3" s="17"/>
      <c r="O3" s="17"/>
    </row>
    <row r="4" spans="1:18" ht="15" customHeight="1" x14ac:dyDescent="0.25">
      <c r="J4" s="18"/>
      <c r="K4" s="31"/>
      <c r="L4" s="31"/>
      <c r="M4" s="31"/>
      <c r="N4" s="31"/>
      <c r="O4" s="31"/>
      <c r="P4" s="31"/>
    </row>
    <row r="5" spans="1:18" ht="15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8" ht="15" customHeight="1" x14ac:dyDescent="0.25">
      <c r="A6" s="32" t="s">
        <v>0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4"/>
    </row>
    <row r="7" spans="1:18" ht="15" customHeight="1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7"/>
    </row>
    <row r="8" spans="1:18" ht="15" customHeight="1" x14ac:dyDescent="0.25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7"/>
      <c r="P8" s="19"/>
      <c r="Q8" s="19"/>
      <c r="R8" s="19"/>
    </row>
    <row r="9" spans="1:18" ht="15" customHeight="1" x14ac:dyDescent="0.25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7"/>
      <c r="P9" s="19"/>
      <c r="Q9" s="19"/>
      <c r="R9" s="19"/>
    </row>
    <row r="10" spans="1:18" ht="15" customHeight="1" x14ac:dyDescent="0.25">
      <c r="A10" s="35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7"/>
      <c r="P10" s="19"/>
      <c r="Q10" s="19"/>
      <c r="R10" s="19"/>
    </row>
    <row r="11" spans="1:18" ht="15" customHeight="1" x14ac:dyDescent="0.25">
      <c r="A11" s="35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7"/>
      <c r="P11" s="19"/>
      <c r="Q11" s="19"/>
      <c r="R11" s="19"/>
    </row>
    <row r="12" spans="1:18" ht="15" customHeight="1" x14ac:dyDescent="0.25">
      <c r="A12" s="35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7"/>
      <c r="P12" s="19"/>
      <c r="Q12" s="19"/>
      <c r="R12" s="19"/>
    </row>
    <row r="13" spans="1:18" ht="15" customHeight="1" x14ac:dyDescent="0.25">
      <c r="A13" s="35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7"/>
      <c r="P13" s="19"/>
      <c r="Q13" s="19"/>
      <c r="R13" s="19"/>
    </row>
    <row r="14" spans="1:18" ht="15" customHeight="1" x14ac:dyDescent="0.25">
      <c r="A14" s="35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7"/>
      <c r="P14" s="19"/>
      <c r="Q14" s="19"/>
      <c r="R14" s="19"/>
    </row>
    <row r="15" spans="1:18" ht="15" customHeight="1" x14ac:dyDescent="0.25">
      <c r="A15" s="35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7"/>
      <c r="P15" s="19"/>
      <c r="Q15" s="19"/>
      <c r="R15" s="19"/>
    </row>
    <row r="16" spans="1:18" ht="15" customHeight="1" x14ac:dyDescent="0.25">
      <c r="A16" s="35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7"/>
      <c r="P16" s="19"/>
      <c r="Q16" s="19"/>
      <c r="R16" s="19"/>
    </row>
    <row r="17" spans="1:18" ht="15" customHeight="1" x14ac:dyDescent="0.25">
      <c r="A17" s="35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7"/>
      <c r="P17" s="19"/>
      <c r="Q17" s="19"/>
      <c r="R17" s="19"/>
    </row>
    <row r="18" spans="1:18" ht="15" customHeight="1" x14ac:dyDescent="0.25">
      <c r="A18" s="35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7"/>
      <c r="P18" s="19"/>
      <c r="Q18" s="19"/>
      <c r="R18" s="19"/>
    </row>
    <row r="19" spans="1:18" ht="15" customHeight="1" x14ac:dyDescent="0.25">
      <c r="A19" s="35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7"/>
      <c r="P19" s="19"/>
      <c r="Q19" s="19"/>
      <c r="R19" s="19"/>
    </row>
    <row r="20" spans="1:18" ht="15" customHeight="1" x14ac:dyDescent="0.25">
      <c r="A20" s="35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7"/>
      <c r="P20" s="19"/>
      <c r="Q20" s="19"/>
      <c r="R20" s="19"/>
    </row>
    <row r="21" spans="1:18" ht="15" customHeight="1" x14ac:dyDescent="0.25">
      <c r="A21" s="35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7"/>
      <c r="P21" s="19"/>
      <c r="Q21" s="19"/>
      <c r="R21" s="19"/>
    </row>
    <row r="22" spans="1:18" ht="15" customHeight="1" x14ac:dyDescent="0.25">
      <c r="A22" s="38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40"/>
      <c r="P22" s="19"/>
      <c r="Q22" s="19"/>
      <c r="R22" s="19"/>
    </row>
    <row r="23" spans="1:18" ht="15" customHeight="1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</row>
    <row r="24" spans="1:18" ht="15" customHeight="1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</row>
    <row r="25" spans="1:18" ht="15" customHeight="1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</row>
    <row r="26" spans="1:18" ht="15" customHeight="1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</row>
    <row r="27" spans="1:18" ht="15" customHeight="1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</row>
    <row r="28" spans="1:18" ht="15" customHeight="1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</row>
    <row r="29" spans="1:18" ht="15" customHeight="1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</row>
    <row r="30" spans="1:18" ht="15" customHeight="1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</row>
    <row r="31" spans="1:18" ht="15" customHeight="1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</row>
    <row r="32" spans="1:18" ht="15" customHeight="1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</row>
    <row r="33" spans="1:18" ht="15" customHeigh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</row>
    <row r="34" spans="1:18" ht="15" customHeight="1" x14ac:dyDescent="0.25"/>
    <row r="35" spans="1:18" ht="15" customHeight="1" x14ac:dyDescent="0.25"/>
    <row r="36" spans="1:18" ht="15" customHeight="1" x14ac:dyDescent="0.25"/>
  </sheetData>
  <mergeCells count="7">
    <mergeCell ref="A6:O22"/>
    <mergeCell ref="A1:C1"/>
    <mergeCell ref="D1:I1"/>
    <mergeCell ref="A2:C2"/>
    <mergeCell ref="D2:I2"/>
    <mergeCell ref="A3:C3"/>
    <mergeCell ref="D3:I3"/>
  </mergeCells>
  <conditionalFormatting sqref="D1:I1 D3">
    <cfRule type="containsBlanks" dxfId="3" priority="15">
      <formula>LEN(TRIM(D1))=0</formula>
    </cfRule>
    <cfRule type="notContainsBlanks" dxfId="2" priority="16">
      <formula>LEN(TRIM(D1))&gt;0</formula>
    </cfRule>
  </conditionalFormatting>
  <conditionalFormatting sqref="D2:I2">
    <cfRule type="containsBlanks" dxfId="1" priority="3">
      <formula>LEN(TRIM(D2))=0</formula>
    </cfRule>
    <cfRule type="notContainsBlanks" dxfId="0" priority="4">
      <formula>LEN(TRIM(D2))&gt;0</formula>
    </cfRule>
  </conditionalFormatting>
  <dataValidations count="1">
    <dataValidation type="whole" allowBlank="1" showInputMessage="1" showErrorMessage="1" sqref="D2:I2">
      <formula1>6</formula1>
      <formula2>20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4" tint="0.39997558519241921"/>
  </sheetPr>
  <dimension ref="A1:AP36"/>
  <sheetViews>
    <sheetView showRowColHeaders="0" workbookViewId="0">
      <selection activeCell="O9" sqref="O9:S9"/>
    </sheetView>
  </sheetViews>
  <sheetFormatPr defaultRowHeight="15" x14ac:dyDescent="0.25"/>
  <cols>
    <col min="1" max="1" width="5.42578125" customWidth="1"/>
    <col min="14" max="14" width="13.42578125" customWidth="1"/>
    <col min="24" max="24" width="8.7109375" customWidth="1"/>
    <col min="25" max="25" width="9.140625" hidden="1" customWidth="1"/>
    <col min="31" max="31" width="7.85546875" customWidth="1"/>
    <col min="32" max="32" width="23.42578125" hidden="1" customWidth="1"/>
    <col min="35" max="35" width="8.42578125" customWidth="1"/>
    <col min="36" max="36" width="15.5703125" hidden="1" customWidth="1"/>
    <col min="38" max="38" width="9" customWidth="1"/>
    <col min="39" max="39" width="0.28515625" hidden="1" customWidth="1"/>
    <col min="40" max="40" width="8.85546875" customWidth="1"/>
    <col min="41" max="41" width="9.28515625" hidden="1" customWidth="1"/>
  </cols>
  <sheetData>
    <row r="1" spans="1:42" ht="15" customHeight="1" x14ac:dyDescent="0.25">
      <c r="A1" s="49" t="s">
        <v>84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50"/>
    </row>
    <row r="2" spans="1:42" ht="15" customHeight="1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50"/>
    </row>
    <row r="3" spans="1:42" ht="15" customHeight="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50"/>
    </row>
    <row r="4" spans="1:42" ht="15" customHeight="1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50"/>
    </row>
    <row r="5" spans="1:42" ht="15" customHeight="1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50"/>
    </row>
    <row r="6" spans="1:42" ht="15" customHeight="1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50"/>
    </row>
    <row r="7" spans="1:42" ht="15" customHeight="1" x14ac:dyDescent="0.2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50"/>
      <c r="AF7">
        <v>1</v>
      </c>
      <c r="AJ7">
        <v>7</v>
      </c>
      <c r="AM7">
        <v>13</v>
      </c>
      <c r="AO7">
        <v>19</v>
      </c>
    </row>
    <row r="8" spans="1:42" x14ac:dyDescent="0.25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W8" s="2"/>
      <c r="X8" s="2"/>
      <c r="Y8" s="2"/>
      <c r="Z8" s="2"/>
      <c r="AF8" s="5" t="s">
        <v>1</v>
      </c>
      <c r="AG8" s="6"/>
      <c r="AH8" s="6"/>
      <c r="AI8" s="6"/>
      <c r="AJ8" s="6" t="s">
        <v>28</v>
      </c>
      <c r="AK8" s="6"/>
      <c r="AL8" s="6"/>
      <c r="AM8" s="6" t="s">
        <v>52</v>
      </c>
      <c r="AN8" s="6"/>
      <c r="AO8" s="6" t="s">
        <v>76</v>
      </c>
      <c r="AP8" s="6"/>
    </row>
    <row r="9" spans="1:42" ht="30" customHeight="1" x14ac:dyDescent="0.25">
      <c r="A9" s="7">
        <v>1</v>
      </c>
      <c r="B9" s="52" t="s">
        <v>13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4"/>
      <c r="O9" s="52"/>
      <c r="P9" s="53"/>
      <c r="Q9" s="53"/>
      <c r="R9" s="53"/>
      <c r="S9" s="54"/>
      <c r="Y9">
        <f>IF(O9=AF10,1,0)</f>
        <v>0</v>
      </c>
      <c r="AF9" s="6" t="s">
        <v>2</v>
      </c>
      <c r="AG9" s="6"/>
      <c r="AH9" s="6"/>
      <c r="AI9" s="6"/>
      <c r="AJ9" s="6" t="s">
        <v>29</v>
      </c>
      <c r="AK9" s="6"/>
      <c r="AL9" s="6"/>
      <c r="AM9" s="6" t="s">
        <v>53</v>
      </c>
      <c r="AN9" s="6"/>
      <c r="AO9" s="6" t="s">
        <v>77</v>
      </c>
      <c r="AP9" s="6"/>
    </row>
    <row r="10" spans="1:42" ht="30" customHeight="1" x14ac:dyDescent="0.25">
      <c r="A10" s="7">
        <v>2</v>
      </c>
      <c r="B10" s="46" t="s">
        <v>14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8"/>
      <c r="O10" s="46"/>
      <c r="P10" s="47"/>
      <c r="Q10" s="47"/>
      <c r="R10" s="47"/>
      <c r="S10" s="48"/>
      <c r="Y10">
        <f>IF(O10=AF14,1,0)</f>
        <v>0</v>
      </c>
      <c r="AF10" s="6" t="s">
        <v>3</v>
      </c>
      <c r="AG10" s="6"/>
      <c r="AH10" s="6"/>
      <c r="AI10" s="6"/>
      <c r="AJ10" s="6" t="s">
        <v>30</v>
      </c>
      <c r="AK10" s="6"/>
      <c r="AL10" s="6"/>
      <c r="AM10" s="6" t="s">
        <v>54</v>
      </c>
      <c r="AN10" s="6"/>
      <c r="AO10" s="6" t="s">
        <v>78</v>
      </c>
      <c r="AP10" s="6"/>
    </row>
    <row r="11" spans="1:42" ht="30" customHeight="1" x14ac:dyDescent="0.25">
      <c r="A11" s="7">
        <v>3</v>
      </c>
      <c r="B11" s="52" t="s">
        <v>15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4"/>
      <c r="O11" s="52"/>
      <c r="P11" s="53"/>
      <c r="Q11" s="53"/>
      <c r="R11" s="53"/>
      <c r="S11" s="54"/>
      <c r="Y11">
        <f>IF(O11=AF21,1,0)</f>
        <v>0</v>
      </c>
      <c r="AF11" s="6" t="s">
        <v>4</v>
      </c>
      <c r="AG11" s="6"/>
      <c r="AH11" s="6"/>
      <c r="AI11" s="6"/>
      <c r="AJ11" s="6" t="s">
        <v>31</v>
      </c>
      <c r="AK11" s="6"/>
      <c r="AL11" s="6"/>
      <c r="AM11" s="6" t="s">
        <v>55</v>
      </c>
      <c r="AN11" s="6"/>
      <c r="AO11" s="6" t="s">
        <v>79</v>
      </c>
      <c r="AP11" s="6"/>
    </row>
    <row r="12" spans="1:42" ht="30" customHeight="1" x14ac:dyDescent="0.25">
      <c r="A12" s="7">
        <v>4</v>
      </c>
      <c r="B12" s="46" t="s">
        <v>85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8"/>
      <c r="O12" s="46"/>
      <c r="P12" s="47"/>
      <c r="Q12" s="47"/>
      <c r="R12" s="47"/>
      <c r="S12" s="48"/>
      <c r="Y12">
        <f>IF(O12=AF26,1,0)</f>
        <v>0</v>
      </c>
      <c r="AF12" s="6" t="s">
        <v>336</v>
      </c>
      <c r="AG12" s="6"/>
      <c r="AH12" s="6"/>
      <c r="AI12" s="6"/>
      <c r="AJ12" s="6" t="s">
        <v>341</v>
      </c>
      <c r="AK12" s="6"/>
      <c r="AL12" s="6"/>
      <c r="AM12" s="6" t="s">
        <v>346</v>
      </c>
      <c r="AN12" s="6"/>
      <c r="AO12" s="6" t="s">
        <v>351</v>
      </c>
      <c r="AP12" s="6"/>
    </row>
    <row r="13" spans="1:42" ht="30" customHeight="1" x14ac:dyDescent="0.25">
      <c r="A13" s="7">
        <v>5</v>
      </c>
      <c r="B13" s="52" t="s">
        <v>86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4"/>
      <c r="O13" s="52"/>
      <c r="P13" s="53"/>
      <c r="Q13" s="53"/>
      <c r="R13" s="53"/>
      <c r="S13" s="54"/>
      <c r="Y13">
        <f>IF(O13=AF30,1,0)</f>
        <v>0</v>
      </c>
      <c r="AF13" s="6" t="s">
        <v>5</v>
      </c>
      <c r="AG13" s="6"/>
      <c r="AH13" s="6"/>
      <c r="AI13" s="6"/>
      <c r="AJ13" s="6" t="s">
        <v>32</v>
      </c>
      <c r="AK13" s="6"/>
      <c r="AL13" s="6"/>
      <c r="AM13" s="6" t="s">
        <v>56</v>
      </c>
      <c r="AN13" s="6"/>
      <c r="AO13" s="6" t="s">
        <v>80</v>
      </c>
      <c r="AP13" s="6"/>
    </row>
    <row r="14" spans="1:42" ht="30" customHeight="1" x14ac:dyDescent="0.25">
      <c r="A14" s="7">
        <v>6</v>
      </c>
      <c r="B14" s="46" t="s">
        <v>87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8"/>
      <c r="O14" s="46"/>
      <c r="P14" s="47"/>
      <c r="Q14" s="47"/>
      <c r="R14" s="47"/>
      <c r="S14" s="48"/>
      <c r="Y14">
        <f>IF(O14=AF33,1,0)</f>
        <v>0</v>
      </c>
      <c r="AF14" s="6" t="s">
        <v>6</v>
      </c>
      <c r="AG14" s="6"/>
      <c r="AH14" s="6"/>
      <c r="AI14" s="6"/>
      <c r="AJ14" s="6" t="s">
        <v>33</v>
      </c>
      <c r="AK14" s="6"/>
      <c r="AL14" s="6"/>
      <c r="AM14" s="6" t="s">
        <v>57</v>
      </c>
      <c r="AN14" s="6"/>
      <c r="AO14" s="6" t="s">
        <v>81</v>
      </c>
      <c r="AP14" s="6"/>
    </row>
    <row r="15" spans="1:42" ht="30" customHeight="1" x14ac:dyDescent="0.25">
      <c r="A15" s="7">
        <v>7</v>
      </c>
      <c r="B15" s="52" t="s">
        <v>88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4"/>
      <c r="O15" s="52"/>
      <c r="P15" s="53"/>
      <c r="Q15" s="53"/>
      <c r="R15" s="53"/>
      <c r="S15" s="54"/>
      <c r="Y15">
        <f>IF(O15=AJ11,1,0)</f>
        <v>0</v>
      </c>
      <c r="AF15" s="6" t="s">
        <v>7</v>
      </c>
      <c r="AG15" s="6"/>
      <c r="AH15" s="6"/>
      <c r="AI15" s="6"/>
      <c r="AJ15" s="6" t="s">
        <v>34</v>
      </c>
      <c r="AK15" s="6"/>
      <c r="AL15" s="6"/>
      <c r="AM15" s="6" t="s">
        <v>58</v>
      </c>
      <c r="AN15" s="6"/>
      <c r="AO15" s="6" t="s">
        <v>82</v>
      </c>
      <c r="AP15" s="6"/>
    </row>
    <row r="16" spans="1:42" ht="30" customHeight="1" x14ac:dyDescent="0.25">
      <c r="A16" s="7">
        <v>8</v>
      </c>
      <c r="B16" s="46" t="s">
        <v>89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8"/>
      <c r="O16" s="46"/>
      <c r="P16" s="47"/>
      <c r="Q16" s="47"/>
      <c r="R16" s="47"/>
      <c r="S16" s="48"/>
      <c r="Y16">
        <f>IF(O16=AJ15,1,0)</f>
        <v>0</v>
      </c>
      <c r="AF16" s="6" t="s">
        <v>8</v>
      </c>
      <c r="AG16" s="6"/>
      <c r="AH16" s="6"/>
      <c r="AI16" s="6"/>
      <c r="AJ16" s="6" t="s">
        <v>35</v>
      </c>
      <c r="AK16" s="6"/>
      <c r="AL16" s="6"/>
      <c r="AM16" s="6" t="s">
        <v>59</v>
      </c>
      <c r="AN16" s="6"/>
      <c r="AO16" s="6" t="s">
        <v>83</v>
      </c>
      <c r="AP16" s="6"/>
    </row>
    <row r="17" spans="1:42" ht="30" customHeight="1" x14ac:dyDescent="0.25">
      <c r="A17" s="7">
        <v>9</v>
      </c>
      <c r="B17" s="52" t="s">
        <v>90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4"/>
      <c r="O17" s="52"/>
      <c r="P17" s="53"/>
      <c r="Q17" s="53"/>
      <c r="R17" s="53"/>
      <c r="S17" s="54"/>
      <c r="Y17">
        <f>IF(O17=AJ19,1,0)</f>
        <v>0</v>
      </c>
      <c r="AF17" s="6" t="s">
        <v>337</v>
      </c>
      <c r="AG17" s="6"/>
      <c r="AH17" s="6"/>
      <c r="AI17" s="6"/>
      <c r="AJ17" s="6" t="s">
        <v>342</v>
      </c>
      <c r="AK17" s="6"/>
      <c r="AL17" s="6"/>
      <c r="AM17" s="6" t="s">
        <v>347</v>
      </c>
      <c r="AN17" s="6"/>
      <c r="AO17" s="6"/>
      <c r="AP17" s="6"/>
    </row>
    <row r="18" spans="1:42" ht="30" customHeight="1" x14ac:dyDescent="0.25">
      <c r="A18" s="7">
        <v>10</v>
      </c>
      <c r="B18" s="46" t="s">
        <v>91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8"/>
      <c r="O18" s="46"/>
      <c r="P18" s="47"/>
      <c r="Q18" s="47"/>
      <c r="R18" s="47"/>
      <c r="S18" s="48"/>
      <c r="Y18">
        <f>IF(O18=AJ26,1,0)</f>
        <v>0</v>
      </c>
      <c r="AF18" s="5" t="s">
        <v>9</v>
      </c>
      <c r="AG18" s="5"/>
      <c r="AH18" s="5"/>
      <c r="AI18" s="5"/>
      <c r="AJ18" s="6" t="s">
        <v>36</v>
      </c>
      <c r="AK18" s="5"/>
      <c r="AL18" s="5"/>
      <c r="AM18" s="6" t="s">
        <v>60</v>
      </c>
      <c r="AN18" s="6"/>
      <c r="AO18" s="6"/>
      <c r="AP18" s="6"/>
    </row>
    <row r="19" spans="1:42" ht="30" customHeight="1" x14ac:dyDescent="0.25">
      <c r="A19" s="7">
        <v>11</v>
      </c>
      <c r="B19" s="52" t="s">
        <v>92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4"/>
      <c r="O19" s="52"/>
      <c r="P19" s="53"/>
      <c r="Q19" s="53"/>
      <c r="R19" s="53"/>
      <c r="S19" s="54"/>
      <c r="Y19">
        <f>IF(O19=AJ28,1,0)</f>
        <v>0</v>
      </c>
      <c r="AF19" s="6" t="s">
        <v>10</v>
      </c>
      <c r="AG19" s="6"/>
      <c r="AH19" s="6"/>
      <c r="AI19" s="6"/>
      <c r="AJ19" s="6" t="s">
        <v>37</v>
      </c>
      <c r="AK19" s="6"/>
      <c r="AL19" s="6"/>
      <c r="AM19" s="6" t="s">
        <v>61</v>
      </c>
      <c r="AN19" s="6"/>
      <c r="AO19" s="6"/>
      <c r="AP19" s="6"/>
    </row>
    <row r="20" spans="1:42" ht="30" customHeight="1" x14ac:dyDescent="0.25">
      <c r="A20" s="7">
        <v>12</v>
      </c>
      <c r="B20" s="46" t="s">
        <v>93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8"/>
      <c r="O20" s="46"/>
      <c r="P20" s="47"/>
      <c r="Q20" s="47"/>
      <c r="R20" s="47"/>
      <c r="S20" s="48"/>
      <c r="Y20">
        <f>IF(O20=AJ36,1,0)</f>
        <v>0</v>
      </c>
      <c r="AF20" s="6" t="s">
        <v>11</v>
      </c>
      <c r="AG20" s="6"/>
      <c r="AH20" s="6"/>
      <c r="AI20" s="6"/>
      <c r="AJ20" s="6" t="s">
        <v>38</v>
      </c>
      <c r="AK20" s="6"/>
      <c r="AL20" s="6"/>
      <c r="AM20" s="6" t="s">
        <v>62</v>
      </c>
      <c r="AN20" s="6"/>
      <c r="AO20" s="6"/>
      <c r="AP20" s="6"/>
    </row>
    <row r="21" spans="1:42" ht="30" customHeight="1" x14ac:dyDescent="0.25">
      <c r="A21" s="7">
        <v>13</v>
      </c>
      <c r="B21" s="52" t="s">
        <v>94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4"/>
      <c r="O21" s="52"/>
      <c r="P21" s="53"/>
      <c r="Q21" s="53"/>
      <c r="R21" s="53"/>
      <c r="S21" s="54"/>
      <c r="Y21">
        <f>IF(O21=AM9,1,0)</f>
        <v>0</v>
      </c>
      <c r="AF21" s="6" t="s">
        <v>12</v>
      </c>
      <c r="AG21" s="6"/>
      <c r="AH21" s="6"/>
      <c r="AI21" s="6"/>
      <c r="AJ21" s="6" t="s">
        <v>39</v>
      </c>
      <c r="AK21" s="6"/>
      <c r="AL21" s="6"/>
      <c r="AM21" s="6" t="s">
        <v>63</v>
      </c>
      <c r="AN21" s="6"/>
      <c r="AO21" s="6"/>
      <c r="AP21" s="6"/>
    </row>
    <row r="22" spans="1:42" ht="30" customHeight="1" x14ac:dyDescent="0.25">
      <c r="A22" s="7">
        <v>14</v>
      </c>
      <c r="B22" s="46" t="s">
        <v>95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8"/>
      <c r="O22" s="46"/>
      <c r="P22" s="47"/>
      <c r="Q22" s="47"/>
      <c r="R22" s="47"/>
      <c r="S22" s="48"/>
      <c r="Y22">
        <f>IF(O22=AM15,1,0)</f>
        <v>0</v>
      </c>
      <c r="AF22" s="6" t="s">
        <v>338</v>
      </c>
      <c r="AG22" s="6"/>
      <c r="AH22" s="6"/>
      <c r="AI22" s="6"/>
      <c r="AJ22" s="6" t="s">
        <v>343</v>
      </c>
      <c r="AK22" s="6"/>
      <c r="AL22" s="6"/>
      <c r="AM22" s="6" t="s">
        <v>348</v>
      </c>
      <c r="AN22" s="6"/>
      <c r="AO22" s="6"/>
      <c r="AP22" s="6"/>
    </row>
    <row r="23" spans="1:42" ht="30" customHeight="1" x14ac:dyDescent="0.25">
      <c r="A23" s="7">
        <v>15</v>
      </c>
      <c r="B23" s="52" t="s">
        <v>96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4"/>
      <c r="O23" s="52"/>
      <c r="P23" s="53"/>
      <c r="Q23" s="53"/>
      <c r="R23" s="53"/>
      <c r="S23" s="54"/>
      <c r="Y23">
        <f>IF(O23=AM18,1,0)</f>
        <v>0</v>
      </c>
      <c r="AF23" s="6" t="s">
        <v>16</v>
      </c>
      <c r="AG23" s="6"/>
      <c r="AH23" s="6"/>
      <c r="AI23" s="6"/>
      <c r="AJ23" s="6" t="s">
        <v>40</v>
      </c>
      <c r="AK23" s="6"/>
      <c r="AL23" s="6"/>
      <c r="AM23" s="6" t="s">
        <v>64</v>
      </c>
      <c r="AN23" s="6"/>
      <c r="AO23" s="6"/>
      <c r="AP23" s="6"/>
    </row>
    <row r="24" spans="1:42" ht="30" customHeight="1" x14ac:dyDescent="0.25">
      <c r="A24" s="7">
        <v>16</v>
      </c>
      <c r="B24" s="46" t="s">
        <v>97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8"/>
      <c r="O24" s="46"/>
      <c r="P24" s="47"/>
      <c r="Q24" s="47"/>
      <c r="R24" s="47"/>
      <c r="S24" s="48"/>
      <c r="Y24">
        <f>IF(O24=AM23,1,0)</f>
        <v>0</v>
      </c>
      <c r="AF24" s="6" t="s">
        <v>17</v>
      </c>
      <c r="AG24" s="6"/>
      <c r="AH24" s="6"/>
      <c r="AI24" s="6"/>
      <c r="AJ24" s="6" t="s">
        <v>41</v>
      </c>
      <c r="AK24" s="6"/>
      <c r="AL24" s="6"/>
      <c r="AM24" s="6" t="s">
        <v>65</v>
      </c>
      <c r="AN24" s="6"/>
      <c r="AO24" s="6"/>
      <c r="AP24" s="6"/>
    </row>
    <row r="25" spans="1:42" ht="30" customHeight="1" x14ac:dyDescent="0.25">
      <c r="A25" s="7">
        <v>17</v>
      </c>
      <c r="B25" s="52" t="s">
        <v>98</v>
      </c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4"/>
      <c r="O25" s="52"/>
      <c r="P25" s="53"/>
      <c r="Q25" s="53"/>
      <c r="R25" s="53"/>
      <c r="S25" s="54"/>
      <c r="Y25">
        <f>IF(O25=AM31,1,0)</f>
        <v>0</v>
      </c>
      <c r="AF25" s="6" t="s">
        <v>18</v>
      </c>
      <c r="AG25" s="6"/>
      <c r="AH25" s="6"/>
      <c r="AI25" s="6"/>
      <c r="AJ25" s="6" t="s">
        <v>42</v>
      </c>
      <c r="AK25" s="6"/>
      <c r="AL25" s="6"/>
      <c r="AM25" s="6" t="s">
        <v>66</v>
      </c>
      <c r="AN25" s="6"/>
      <c r="AO25" s="6"/>
      <c r="AP25" s="6"/>
    </row>
    <row r="26" spans="1:42" ht="30" customHeight="1" x14ac:dyDescent="0.25">
      <c r="A26" s="7">
        <v>18</v>
      </c>
      <c r="B26" s="46" t="s">
        <v>99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8"/>
      <c r="O26" s="46"/>
      <c r="P26" s="47"/>
      <c r="Q26" s="47"/>
      <c r="R26" s="47"/>
      <c r="S26" s="48"/>
      <c r="Y26">
        <f>IF(O26=AM33,1,0)</f>
        <v>0</v>
      </c>
      <c r="AF26" s="6" t="s">
        <v>19</v>
      </c>
      <c r="AG26" s="6"/>
      <c r="AH26" s="6"/>
      <c r="AI26" s="6"/>
      <c r="AJ26" s="6" t="s">
        <v>43</v>
      </c>
      <c r="AK26" s="6"/>
      <c r="AL26" s="6"/>
      <c r="AM26" s="6" t="s">
        <v>67</v>
      </c>
      <c r="AN26" s="6"/>
      <c r="AO26" s="6"/>
      <c r="AP26" s="6"/>
    </row>
    <row r="27" spans="1:42" ht="30" customHeight="1" x14ac:dyDescent="0.25">
      <c r="A27" s="7">
        <v>19</v>
      </c>
      <c r="B27" s="52" t="s">
        <v>100</v>
      </c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4"/>
      <c r="O27" s="52"/>
      <c r="P27" s="53"/>
      <c r="Q27" s="53"/>
      <c r="R27" s="53"/>
      <c r="S27" s="54"/>
      <c r="Y27">
        <f>IF(O27=AO9,1,0)</f>
        <v>0</v>
      </c>
      <c r="AF27" s="6" t="s">
        <v>339</v>
      </c>
      <c r="AG27" s="6"/>
      <c r="AH27" s="6"/>
      <c r="AI27" s="6"/>
      <c r="AJ27" s="6" t="s">
        <v>344</v>
      </c>
      <c r="AK27" s="6"/>
      <c r="AL27" s="6"/>
      <c r="AM27" s="6" t="s">
        <v>349</v>
      </c>
      <c r="AN27" s="6"/>
      <c r="AO27" s="6"/>
      <c r="AP27" s="6"/>
    </row>
    <row r="28" spans="1:42" ht="30" customHeight="1" x14ac:dyDescent="0.25">
      <c r="A28" s="7">
        <v>20</v>
      </c>
      <c r="B28" s="46" t="s">
        <v>101</v>
      </c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8"/>
      <c r="O28" s="46"/>
      <c r="P28" s="47"/>
      <c r="Q28" s="47"/>
      <c r="R28" s="47"/>
      <c r="S28" s="48"/>
      <c r="Y28">
        <f>IF(O28=AO15,1,0)</f>
        <v>0</v>
      </c>
      <c r="AF28" s="6" t="s">
        <v>20</v>
      </c>
      <c r="AG28" s="6"/>
      <c r="AH28" s="6"/>
      <c r="AI28" s="6"/>
      <c r="AJ28" s="6" t="s">
        <v>44</v>
      </c>
      <c r="AK28" s="6"/>
      <c r="AL28" s="6"/>
      <c r="AM28" s="6" t="s">
        <v>68</v>
      </c>
      <c r="AN28" s="6"/>
      <c r="AO28" s="6"/>
      <c r="AP28" s="6"/>
    </row>
    <row r="29" spans="1:42" x14ac:dyDescent="0.25">
      <c r="AF29" s="6" t="s">
        <v>21</v>
      </c>
      <c r="AG29" s="6"/>
      <c r="AH29" s="6"/>
      <c r="AI29" s="6"/>
      <c r="AJ29" s="6" t="s">
        <v>45</v>
      </c>
      <c r="AK29" s="6"/>
      <c r="AL29" s="6"/>
      <c r="AM29" s="6" t="s">
        <v>69</v>
      </c>
      <c r="AN29" s="6"/>
      <c r="AO29" s="6"/>
      <c r="AP29" s="6"/>
    </row>
    <row r="30" spans="1:42" x14ac:dyDescent="0.25">
      <c r="AF30" s="6" t="s">
        <v>22</v>
      </c>
      <c r="AG30" s="6"/>
      <c r="AH30" s="6"/>
      <c r="AI30" s="6"/>
      <c r="AJ30" s="6" t="s">
        <v>46</v>
      </c>
      <c r="AK30" s="6"/>
      <c r="AL30" s="6"/>
      <c r="AM30" s="6" t="s">
        <v>70</v>
      </c>
      <c r="AN30" s="6"/>
      <c r="AO30" s="6"/>
      <c r="AP30" s="6"/>
    </row>
    <row r="31" spans="1:42" x14ac:dyDescent="0.25">
      <c r="AF31" s="6" t="s">
        <v>23</v>
      </c>
      <c r="AG31" s="6"/>
      <c r="AH31" s="6"/>
      <c r="AI31" s="6"/>
      <c r="AJ31" s="6" t="s">
        <v>47</v>
      </c>
      <c r="AK31" s="6"/>
      <c r="AL31" s="6"/>
      <c r="AM31" s="6" t="s">
        <v>71</v>
      </c>
      <c r="AN31" s="6"/>
      <c r="AO31" s="6"/>
      <c r="AP31" s="6"/>
    </row>
    <row r="32" spans="1:42" x14ac:dyDescent="0.25">
      <c r="AF32" s="6" t="s">
        <v>340</v>
      </c>
      <c r="AG32" s="6"/>
      <c r="AH32" s="6"/>
      <c r="AI32" s="6"/>
      <c r="AJ32" s="6" t="s">
        <v>345</v>
      </c>
      <c r="AK32" s="6"/>
      <c r="AL32" s="6"/>
      <c r="AM32" s="6" t="s">
        <v>350</v>
      </c>
      <c r="AN32" s="6"/>
      <c r="AO32" s="6"/>
      <c r="AP32" s="6"/>
    </row>
    <row r="33" spans="32:42" x14ac:dyDescent="0.25">
      <c r="AF33" s="6" t="s">
        <v>24</v>
      </c>
      <c r="AG33" s="6"/>
      <c r="AH33" s="6"/>
      <c r="AI33" s="6"/>
      <c r="AJ33" s="6" t="s">
        <v>48</v>
      </c>
      <c r="AK33" s="6"/>
      <c r="AL33" s="6"/>
      <c r="AM33" s="6" t="s">
        <v>72</v>
      </c>
      <c r="AN33" s="6"/>
      <c r="AO33" s="6"/>
      <c r="AP33" s="6"/>
    </row>
    <row r="34" spans="32:42" x14ac:dyDescent="0.25">
      <c r="AF34" s="6" t="s">
        <v>25</v>
      </c>
      <c r="AG34" s="6"/>
      <c r="AH34" s="6"/>
      <c r="AI34" s="6"/>
      <c r="AJ34" s="6" t="s">
        <v>49</v>
      </c>
      <c r="AK34" s="6"/>
      <c r="AL34" s="6"/>
      <c r="AM34" s="6" t="s">
        <v>73</v>
      </c>
      <c r="AN34" s="6"/>
      <c r="AO34" s="6"/>
      <c r="AP34" s="6"/>
    </row>
    <row r="35" spans="32:42" x14ac:dyDescent="0.25">
      <c r="AF35" s="6" t="s">
        <v>26</v>
      </c>
      <c r="AG35" s="6"/>
      <c r="AH35" s="6"/>
      <c r="AI35" s="6"/>
      <c r="AJ35" s="6" t="s">
        <v>50</v>
      </c>
      <c r="AK35" s="6"/>
      <c r="AL35" s="6"/>
      <c r="AM35" s="6" t="s">
        <v>74</v>
      </c>
      <c r="AN35" s="6"/>
      <c r="AO35" s="6"/>
      <c r="AP35" s="6"/>
    </row>
    <row r="36" spans="32:42" x14ac:dyDescent="0.25">
      <c r="AF36" s="6" t="s">
        <v>27</v>
      </c>
      <c r="AG36" s="6"/>
      <c r="AH36" s="6"/>
      <c r="AI36" s="6"/>
      <c r="AJ36" s="6" t="s">
        <v>51</v>
      </c>
      <c r="AK36" s="6"/>
      <c r="AL36" s="6"/>
      <c r="AM36" s="6" t="s">
        <v>75</v>
      </c>
      <c r="AN36" s="6"/>
      <c r="AO36" s="6"/>
      <c r="AP36" s="6"/>
    </row>
  </sheetData>
  <dataConsolidate/>
  <mergeCells count="42">
    <mergeCell ref="O11:S11"/>
    <mergeCell ref="O10:S10"/>
    <mergeCell ref="O9:S9"/>
    <mergeCell ref="B9:N9"/>
    <mergeCell ref="B10:N10"/>
    <mergeCell ref="B11:N11"/>
    <mergeCell ref="B15:N15"/>
    <mergeCell ref="B16:N16"/>
    <mergeCell ref="O17:S17"/>
    <mergeCell ref="O18:S18"/>
    <mergeCell ref="B12:N12"/>
    <mergeCell ref="O12:S12"/>
    <mergeCell ref="B13:N13"/>
    <mergeCell ref="O13:S13"/>
    <mergeCell ref="B14:N14"/>
    <mergeCell ref="O14:S14"/>
    <mergeCell ref="O22:S22"/>
    <mergeCell ref="O23:S23"/>
    <mergeCell ref="O24:S24"/>
    <mergeCell ref="O15:S15"/>
    <mergeCell ref="O16:S16"/>
    <mergeCell ref="B20:N20"/>
    <mergeCell ref="B21:N21"/>
    <mergeCell ref="O19:S19"/>
    <mergeCell ref="O20:S20"/>
    <mergeCell ref="O21:S21"/>
    <mergeCell ref="B28:N28"/>
    <mergeCell ref="A1:S7"/>
    <mergeCell ref="A8:S8"/>
    <mergeCell ref="B22:N22"/>
    <mergeCell ref="B23:N23"/>
    <mergeCell ref="B24:N24"/>
    <mergeCell ref="B25:N25"/>
    <mergeCell ref="B26:N26"/>
    <mergeCell ref="B27:N27"/>
    <mergeCell ref="O25:S25"/>
    <mergeCell ref="O26:S26"/>
    <mergeCell ref="O27:S27"/>
    <mergeCell ref="O28:S28"/>
    <mergeCell ref="B17:N17"/>
    <mergeCell ref="B18:N18"/>
    <mergeCell ref="B19:N19"/>
  </mergeCells>
  <dataValidations count="20">
    <dataValidation type="list" allowBlank="1" showErrorMessage="1" prompt="Из четырех слов выберите то, которое связано по смыслу с третьим так, как первое со вторым" sqref="O9:S9">
      <formula1>$AF$8:$AF$11</formula1>
    </dataValidation>
    <dataValidation type="list" showErrorMessage="1" prompt="Из четырех слов выберите то, которое связано по смыслу с третьим так, как первое со вторым" sqref="O10:S10">
      <formula1>$AF$13:$AF$16</formula1>
    </dataValidation>
    <dataValidation type="list" allowBlank="1" showErrorMessage="1" prompt="Из четырех слов выберите то, которое связано по смыслу с третьим так, как первое со вторым" sqref="O11:S11">
      <formula1>$AF$18:$AF$21</formula1>
    </dataValidation>
    <dataValidation type="list" allowBlank="1" showErrorMessage="1" prompt="Из четырех слов выберите то, которое связано по смыслу с третьим так, как первое со вторым" sqref="O12:S12">
      <formula1>$AF$23:$AF$26</formula1>
    </dataValidation>
    <dataValidation type="list" allowBlank="1" showInputMessage="1" showErrorMessage="1" sqref="O13:S13">
      <formula1>$AF$28:$AF$31</formula1>
    </dataValidation>
    <dataValidation type="list" allowBlank="1" showInputMessage="1" showErrorMessage="1" sqref="O14:S14">
      <formula1>$AF$33:$AF$36</formula1>
    </dataValidation>
    <dataValidation type="list" allowBlank="1" showInputMessage="1" showErrorMessage="1" sqref="O15">
      <formula1>$AJ$8:$AJ$11</formula1>
    </dataValidation>
    <dataValidation type="list" allowBlank="1" showInputMessage="1" showErrorMessage="1" sqref="O16:S16">
      <formula1>$AJ$13:$AJ$16</formula1>
    </dataValidation>
    <dataValidation type="list" allowBlank="1" showInputMessage="1" showErrorMessage="1" sqref="O17:S17">
      <formula1>$AJ$18:$AJ$21</formula1>
    </dataValidation>
    <dataValidation type="list" allowBlank="1" showInputMessage="1" showErrorMessage="1" sqref="O18:S18">
      <formula1>$AJ$23:$AJ$26</formula1>
    </dataValidation>
    <dataValidation type="list" allowBlank="1" showInputMessage="1" showErrorMessage="1" sqref="O19:S19">
      <formula1>$AJ$28:$AJ$31</formula1>
    </dataValidation>
    <dataValidation type="list" allowBlank="1" showInputMessage="1" showErrorMessage="1" sqref="O20:S20">
      <formula1>$AJ$33:$AJ$36</formula1>
    </dataValidation>
    <dataValidation type="list" allowBlank="1" showInputMessage="1" showErrorMessage="1" sqref="O21:S21">
      <formula1>$AM$8:$AM$11</formula1>
    </dataValidation>
    <dataValidation type="list" allowBlank="1" showInputMessage="1" showErrorMessage="1" sqref="O22:S22">
      <formula1>$AM$13:$AM$16</formula1>
    </dataValidation>
    <dataValidation type="list" allowBlank="1" showInputMessage="1" showErrorMessage="1" sqref="O23:S23">
      <formula1>$AM$18:$AM$21</formula1>
    </dataValidation>
    <dataValidation type="list" allowBlank="1" showInputMessage="1" showErrorMessage="1" sqref="O24:S24">
      <formula1>$AM$23:$AM$26</formula1>
    </dataValidation>
    <dataValidation type="list" allowBlank="1" showInputMessage="1" showErrorMessage="1" sqref="O25:S25">
      <formula1>$AM$28:$AM$31</formula1>
    </dataValidation>
    <dataValidation type="list" allowBlank="1" showInputMessage="1" showErrorMessage="1" sqref="O26:S26">
      <formula1>$AM$33:$AM$36</formula1>
    </dataValidation>
    <dataValidation type="list" allowBlank="1" showInputMessage="1" showErrorMessage="1" sqref="O27:S27">
      <formula1>$AO$8:$AO$11</formula1>
    </dataValidation>
    <dataValidation type="list" allowBlank="1" showInputMessage="1" showErrorMessage="1" sqref="O28:S28">
      <formula1>$AO$13:$AO$16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4" tint="0.39997558519241921"/>
  </sheetPr>
  <dimension ref="A1:AO38"/>
  <sheetViews>
    <sheetView showRowColHeaders="0" zoomScaleNormal="100" workbookViewId="0">
      <selection activeCell="O9" sqref="O9:S28"/>
    </sheetView>
  </sheetViews>
  <sheetFormatPr defaultRowHeight="15" x14ac:dyDescent="0.25"/>
  <cols>
    <col min="1" max="1" width="5.42578125" customWidth="1"/>
    <col min="14" max="14" width="13.42578125" customWidth="1"/>
    <col min="24" max="24" width="8.85546875" customWidth="1"/>
    <col min="25" max="25" width="9.140625" hidden="1" customWidth="1"/>
    <col min="27" max="31" width="9" customWidth="1"/>
    <col min="32" max="32" width="17.5703125" customWidth="1"/>
    <col min="33" max="38" width="9" customWidth="1"/>
    <col min="39" max="39" width="13.7109375" customWidth="1"/>
    <col min="40" max="40" width="9" customWidth="1"/>
    <col min="41" max="41" width="19" customWidth="1"/>
    <col min="42" max="49" width="9" customWidth="1"/>
  </cols>
  <sheetData>
    <row r="1" spans="1:41" ht="15" customHeight="1" x14ac:dyDescent="0.25">
      <c r="A1" s="55" t="s">
        <v>122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6"/>
    </row>
    <row r="2" spans="1:41" ht="15" customHeight="1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6"/>
    </row>
    <row r="3" spans="1:41" ht="15" customHeight="1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6"/>
    </row>
    <row r="4" spans="1:41" ht="15" customHeigh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6"/>
    </row>
    <row r="5" spans="1:41" ht="15" customHeight="1" x14ac:dyDescent="0.2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6"/>
    </row>
    <row r="6" spans="1:41" ht="15" customHeight="1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6"/>
    </row>
    <row r="7" spans="1:41" ht="15" customHeight="1" x14ac:dyDescent="0.25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6"/>
      <c r="AF7">
        <v>21</v>
      </c>
      <c r="AJ7">
        <v>27</v>
      </c>
      <c r="AL7" s="3"/>
      <c r="AM7" s="3">
        <v>33</v>
      </c>
      <c r="AN7" s="3"/>
      <c r="AO7" s="3">
        <v>39</v>
      </c>
    </row>
    <row r="8" spans="1:41" ht="15" customHeight="1" x14ac:dyDescent="0.25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W8" s="2"/>
      <c r="X8" s="2"/>
      <c r="Y8" s="2"/>
      <c r="Z8" s="2"/>
      <c r="AF8" t="s">
        <v>123</v>
      </c>
      <c r="AJ8" t="s">
        <v>147</v>
      </c>
      <c r="AL8" s="3"/>
      <c r="AM8" s="3" t="s">
        <v>170</v>
      </c>
      <c r="AN8" s="3"/>
      <c r="AO8" s="3" t="s">
        <v>194</v>
      </c>
    </row>
    <row r="9" spans="1:41" ht="30" customHeight="1" x14ac:dyDescent="0.25">
      <c r="A9" s="7">
        <v>21</v>
      </c>
      <c r="B9" s="52" t="s">
        <v>102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4"/>
      <c r="O9" s="52"/>
      <c r="P9" s="53"/>
      <c r="Q9" s="53"/>
      <c r="R9" s="53"/>
      <c r="S9" s="54"/>
      <c r="Y9">
        <f>IF(O9=AF8,1,0)</f>
        <v>0</v>
      </c>
      <c r="AF9" t="s">
        <v>124</v>
      </c>
      <c r="AJ9" t="s">
        <v>148</v>
      </c>
      <c r="AL9" s="3"/>
      <c r="AM9" s="3" t="s">
        <v>171</v>
      </c>
      <c r="AN9" s="3"/>
      <c r="AO9" s="3" t="s">
        <v>195</v>
      </c>
    </row>
    <row r="10" spans="1:41" ht="30" customHeight="1" x14ac:dyDescent="0.25">
      <c r="A10" s="7">
        <v>22</v>
      </c>
      <c r="B10" s="46" t="s">
        <v>103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8"/>
      <c r="O10" s="46"/>
      <c r="P10" s="47"/>
      <c r="Q10" s="47"/>
      <c r="R10" s="47"/>
      <c r="S10" s="48"/>
      <c r="Y10">
        <f>IF(O10=AF16,1,0)</f>
        <v>0</v>
      </c>
      <c r="AF10" t="s">
        <v>125</v>
      </c>
      <c r="AJ10" t="s">
        <v>149</v>
      </c>
      <c r="AL10" s="3"/>
      <c r="AM10" s="3" t="s">
        <v>172</v>
      </c>
      <c r="AN10" s="3"/>
      <c r="AO10" s="3" t="s">
        <v>196</v>
      </c>
    </row>
    <row r="11" spans="1:41" ht="30" customHeight="1" x14ac:dyDescent="0.25">
      <c r="A11" s="7">
        <v>23</v>
      </c>
      <c r="B11" s="52" t="s">
        <v>104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4"/>
      <c r="O11" s="52"/>
      <c r="P11" s="53"/>
      <c r="Q11" s="53"/>
      <c r="R11" s="53"/>
      <c r="S11" s="54"/>
      <c r="Y11">
        <f>IF(O11=AF21,1,0)</f>
        <v>0</v>
      </c>
      <c r="AF11" t="s">
        <v>126</v>
      </c>
      <c r="AJ11" t="s">
        <v>150</v>
      </c>
      <c r="AL11" s="3"/>
      <c r="AM11" s="3" t="s">
        <v>173</v>
      </c>
      <c r="AN11" s="3"/>
      <c r="AO11" s="3" t="s">
        <v>197</v>
      </c>
    </row>
    <row r="12" spans="1:41" ht="30" customHeight="1" x14ac:dyDescent="0.25">
      <c r="A12" s="7">
        <v>24</v>
      </c>
      <c r="B12" s="46" t="s">
        <v>105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8"/>
      <c r="O12" s="46"/>
      <c r="P12" s="47"/>
      <c r="Q12" s="47"/>
      <c r="R12" s="47"/>
      <c r="S12" s="48"/>
      <c r="Y12">
        <f>IF(O12=AF24,1,0)</f>
        <v>0</v>
      </c>
      <c r="AF12">
        <v>22</v>
      </c>
      <c r="AJ12">
        <v>28</v>
      </c>
      <c r="AL12" s="3"/>
      <c r="AM12" s="3">
        <v>34</v>
      </c>
      <c r="AN12" s="3"/>
      <c r="AO12" s="3">
        <v>40</v>
      </c>
    </row>
    <row r="13" spans="1:41" ht="30" customHeight="1" x14ac:dyDescent="0.25">
      <c r="A13" s="7">
        <v>25</v>
      </c>
      <c r="B13" s="52" t="s">
        <v>106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4"/>
      <c r="O13" s="52"/>
      <c r="P13" s="53"/>
      <c r="Q13" s="53"/>
      <c r="R13" s="53"/>
      <c r="S13" s="54"/>
      <c r="Y13">
        <f>IF(O13=AF31,1,0)</f>
        <v>0</v>
      </c>
      <c r="AF13" t="s">
        <v>127</v>
      </c>
      <c r="AJ13" t="s">
        <v>151</v>
      </c>
      <c r="AL13" s="3"/>
      <c r="AM13" s="3" t="s">
        <v>174</v>
      </c>
      <c r="AN13" s="3"/>
      <c r="AO13" s="3" t="s">
        <v>198</v>
      </c>
    </row>
    <row r="14" spans="1:41" ht="30" customHeight="1" x14ac:dyDescent="0.25">
      <c r="A14" s="7">
        <v>26</v>
      </c>
      <c r="B14" s="46" t="s">
        <v>107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8"/>
      <c r="O14" s="46"/>
      <c r="P14" s="47"/>
      <c r="Q14" s="47"/>
      <c r="R14" s="47"/>
      <c r="S14" s="48"/>
      <c r="Y14">
        <f>IF(O14=AF33,1,0)</f>
        <v>0</v>
      </c>
      <c r="AF14" t="s">
        <v>128</v>
      </c>
      <c r="AJ14" t="s">
        <v>152</v>
      </c>
      <c r="AL14" s="3"/>
      <c r="AM14" s="3" t="s">
        <v>175</v>
      </c>
      <c r="AN14" s="3"/>
      <c r="AO14" s="3" t="s">
        <v>199</v>
      </c>
    </row>
    <row r="15" spans="1:41" ht="30" customHeight="1" x14ac:dyDescent="0.25">
      <c r="A15" s="7">
        <v>27</v>
      </c>
      <c r="B15" s="52" t="s">
        <v>108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4"/>
      <c r="O15" s="52"/>
      <c r="P15" s="53"/>
      <c r="Q15" s="53"/>
      <c r="R15" s="53"/>
      <c r="S15" s="54"/>
      <c r="Y15">
        <f>IF(O15=AJ8,1,0)</f>
        <v>0</v>
      </c>
      <c r="AF15" t="s">
        <v>129</v>
      </c>
      <c r="AJ15" t="s">
        <v>153</v>
      </c>
      <c r="AL15" s="3"/>
      <c r="AM15" s="3" t="s">
        <v>176</v>
      </c>
      <c r="AN15" s="3"/>
      <c r="AO15" s="3" t="s">
        <v>200</v>
      </c>
    </row>
    <row r="16" spans="1:41" ht="30" customHeight="1" x14ac:dyDescent="0.25">
      <c r="A16" s="7">
        <v>28</v>
      </c>
      <c r="B16" s="46" t="s">
        <v>109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8"/>
      <c r="O16" s="46"/>
      <c r="P16" s="47"/>
      <c r="Q16" s="47"/>
      <c r="R16" s="47"/>
      <c r="S16" s="48"/>
      <c r="Y16">
        <f>IF(O16=AJ15,1,0)</f>
        <v>0</v>
      </c>
      <c r="AF16" t="s">
        <v>130</v>
      </c>
      <c r="AJ16" t="s">
        <v>154</v>
      </c>
      <c r="AL16" s="3"/>
      <c r="AM16" s="3" t="s">
        <v>177</v>
      </c>
      <c r="AN16" s="3"/>
      <c r="AO16" s="3" t="s">
        <v>201</v>
      </c>
    </row>
    <row r="17" spans="1:41" ht="30" customHeight="1" x14ac:dyDescent="0.25">
      <c r="A17" s="7">
        <v>29</v>
      </c>
      <c r="B17" s="52" t="s">
        <v>110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4"/>
      <c r="O17" s="52"/>
      <c r="P17" s="53"/>
      <c r="Q17" s="53"/>
      <c r="R17" s="53"/>
      <c r="S17" s="54"/>
      <c r="Y17">
        <f>IF(O17=AJ19,1,0)</f>
        <v>0</v>
      </c>
      <c r="AF17">
        <v>23</v>
      </c>
      <c r="AJ17">
        <v>29</v>
      </c>
      <c r="AL17" s="3"/>
      <c r="AM17" s="3">
        <v>35</v>
      </c>
      <c r="AN17" s="3"/>
      <c r="AO17" s="3"/>
    </row>
    <row r="18" spans="1:41" ht="30" customHeight="1" x14ac:dyDescent="0.25">
      <c r="A18" s="7">
        <v>30</v>
      </c>
      <c r="B18" s="46" t="s">
        <v>111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8"/>
      <c r="O18" s="46"/>
      <c r="P18" s="47"/>
      <c r="Q18" s="47"/>
      <c r="R18" s="47"/>
      <c r="S18" s="48"/>
      <c r="Y18">
        <f>IF(O18=AJ26,1,0)</f>
        <v>0</v>
      </c>
      <c r="AF18" t="s">
        <v>131</v>
      </c>
      <c r="AJ18" t="s">
        <v>155</v>
      </c>
      <c r="AL18" s="3"/>
      <c r="AM18" s="3" t="s">
        <v>178</v>
      </c>
      <c r="AN18" s="3"/>
      <c r="AO18" s="3"/>
    </row>
    <row r="19" spans="1:41" ht="30" customHeight="1" x14ac:dyDescent="0.25">
      <c r="A19" s="7">
        <v>31</v>
      </c>
      <c r="B19" s="52" t="s">
        <v>112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4"/>
      <c r="O19" s="52"/>
      <c r="P19" s="53"/>
      <c r="Q19" s="53"/>
      <c r="R19" s="53"/>
      <c r="S19" s="54"/>
      <c r="Y19">
        <f>IF(O19=AJ34,1,0)</f>
        <v>0</v>
      </c>
      <c r="AF19" t="s">
        <v>132</v>
      </c>
      <c r="AJ19" t="s">
        <v>156</v>
      </c>
      <c r="AL19" s="3"/>
      <c r="AM19" s="3" t="s">
        <v>179</v>
      </c>
      <c r="AN19" s="3"/>
      <c r="AO19" s="3"/>
    </row>
    <row r="20" spans="1:41" ht="30" customHeight="1" x14ac:dyDescent="0.25">
      <c r="A20" s="7">
        <v>32</v>
      </c>
      <c r="B20" s="46" t="s">
        <v>113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8"/>
      <c r="O20" s="46"/>
      <c r="P20" s="47"/>
      <c r="Q20" s="47"/>
      <c r="R20" s="47"/>
      <c r="S20" s="48"/>
      <c r="Y20">
        <f>IF(O20=AJ33,1,0)</f>
        <v>0</v>
      </c>
      <c r="AF20" t="s">
        <v>133</v>
      </c>
      <c r="AJ20" t="s">
        <v>157</v>
      </c>
      <c r="AL20" s="3"/>
      <c r="AM20" s="3" t="s">
        <v>180</v>
      </c>
      <c r="AN20" s="3"/>
      <c r="AO20" s="3"/>
    </row>
    <row r="21" spans="1:41" ht="30" customHeight="1" x14ac:dyDescent="0.25">
      <c r="A21" s="7">
        <v>33</v>
      </c>
      <c r="B21" s="52" t="s">
        <v>114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4"/>
      <c r="O21" s="52"/>
      <c r="P21" s="53"/>
      <c r="Q21" s="53"/>
      <c r="R21" s="53"/>
      <c r="S21" s="54"/>
      <c r="Y21">
        <f>IF(O21=AM10,1,0)</f>
        <v>0</v>
      </c>
      <c r="AF21" t="s">
        <v>134</v>
      </c>
      <c r="AJ21" t="s">
        <v>31</v>
      </c>
      <c r="AL21" s="3"/>
      <c r="AM21" s="3" t="s">
        <v>181</v>
      </c>
      <c r="AN21" s="3"/>
      <c r="AO21" s="3"/>
    </row>
    <row r="22" spans="1:41" ht="30" customHeight="1" x14ac:dyDescent="0.25">
      <c r="A22" s="7">
        <v>34</v>
      </c>
      <c r="B22" s="46" t="s">
        <v>115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8"/>
      <c r="O22" s="46"/>
      <c r="P22" s="47"/>
      <c r="Q22" s="47"/>
      <c r="R22" s="47"/>
      <c r="S22" s="48"/>
      <c r="Y22">
        <f>IF(O22=AM15,1,0)</f>
        <v>0</v>
      </c>
      <c r="AF22">
        <v>24</v>
      </c>
      <c r="AJ22">
        <v>30</v>
      </c>
      <c r="AL22" s="3"/>
      <c r="AM22" s="3">
        <v>36</v>
      </c>
      <c r="AN22" s="3"/>
      <c r="AO22" s="3"/>
    </row>
    <row r="23" spans="1:41" ht="30" customHeight="1" x14ac:dyDescent="0.25">
      <c r="A23" s="7">
        <v>35</v>
      </c>
      <c r="B23" s="52" t="s">
        <v>116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4"/>
      <c r="O23" s="52"/>
      <c r="P23" s="53"/>
      <c r="Q23" s="53"/>
      <c r="R23" s="53"/>
      <c r="S23" s="54"/>
      <c r="Y23">
        <f>IF(O23=AM21,1,0)</f>
        <v>0</v>
      </c>
      <c r="AF23" t="s">
        <v>135</v>
      </c>
      <c r="AJ23" t="s">
        <v>158</v>
      </c>
      <c r="AL23" s="3"/>
      <c r="AM23" s="3" t="s">
        <v>182</v>
      </c>
      <c r="AN23" s="3"/>
      <c r="AO23" s="3"/>
    </row>
    <row r="24" spans="1:41" ht="30" customHeight="1" x14ac:dyDescent="0.25">
      <c r="A24" s="7">
        <v>36</v>
      </c>
      <c r="B24" s="46" t="s">
        <v>117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8"/>
      <c r="O24" s="46"/>
      <c r="P24" s="47"/>
      <c r="Q24" s="47"/>
      <c r="R24" s="47"/>
      <c r="S24" s="48"/>
      <c r="Y24">
        <f>IF(O24=AM25,1,0)</f>
        <v>0</v>
      </c>
      <c r="AF24" t="s">
        <v>136</v>
      </c>
      <c r="AJ24" t="s">
        <v>159</v>
      </c>
      <c r="AL24" s="3"/>
      <c r="AM24" s="3" t="s">
        <v>183</v>
      </c>
      <c r="AN24" s="3"/>
      <c r="AO24" s="3"/>
    </row>
    <row r="25" spans="1:41" ht="30" customHeight="1" x14ac:dyDescent="0.25">
      <c r="A25" s="7">
        <v>37</v>
      </c>
      <c r="B25" s="52" t="s">
        <v>118</v>
      </c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4"/>
      <c r="O25" s="52"/>
      <c r="P25" s="53"/>
      <c r="Q25" s="53"/>
      <c r="R25" s="53"/>
      <c r="S25" s="54"/>
      <c r="Y25">
        <f>IF(O25=AM31,1,0)</f>
        <v>0</v>
      </c>
      <c r="AF25" t="s">
        <v>137</v>
      </c>
      <c r="AJ25" t="s">
        <v>160</v>
      </c>
      <c r="AL25" s="3"/>
      <c r="AM25" s="3" t="s">
        <v>184</v>
      </c>
      <c r="AN25" s="3"/>
      <c r="AO25" s="3"/>
    </row>
    <row r="26" spans="1:41" ht="30" customHeight="1" x14ac:dyDescent="0.25">
      <c r="A26" s="7">
        <v>38</v>
      </c>
      <c r="B26" s="46" t="s">
        <v>119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8"/>
      <c r="O26" s="46"/>
      <c r="P26" s="47"/>
      <c r="Q26" s="47"/>
      <c r="R26" s="47"/>
      <c r="S26" s="48"/>
      <c r="Y26">
        <f>IF(O26=AM34,1,0)</f>
        <v>0</v>
      </c>
      <c r="AF26" t="s">
        <v>138</v>
      </c>
      <c r="AJ26" t="s">
        <v>161</v>
      </c>
      <c r="AL26" s="3"/>
      <c r="AM26" s="3" t="s">
        <v>185</v>
      </c>
      <c r="AN26" s="3"/>
      <c r="AO26" s="3"/>
    </row>
    <row r="27" spans="1:41" ht="30" customHeight="1" x14ac:dyDescent="0.25">
      <c r="A27" s="7">
        <v>39</v>
      </c>
      <c r="B27" s="52" t="s">
        <v>120</v>
      </c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4"/>
      <c r="O27" s="52"/>
      <c r="P27" s="53"/>
      <c r="Q27" s="53"/>
      <c r="R27" s="53"/>
      <c r="S27" s="54"/>
      <c r="Y27">
        <f>IF(O27=AO9,1,0)</f>
        <v>0</v>
      </c>
      <c r="AF27">
        <v>25</v>
      </c>
      <c r="AJ27">
        <v>31</v>
      </c>
      <c r="AL27" s="3"/>
      <c r="AM27" s="3">
        <v>37</v>
      </c>
      <c r="AN27" s="3"/>
      <c r="AO27" s="3"/>
    </row>
    <row r="28" spans="1:41" ht="30" customHeight="1" x14ac:dyDescent="0.25">
      <c r="A28" s="7">
        <v>40</v>
      </c>
      <c r="B28" s="46" t="s">
        <v>121</v>
      </c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8"/>
      <c r="O28" s="46"/>
      <c r="P28" s="47"/>
      <c r="Q28" s="47"/>
      <c r="R28" s="47"/>
      <c r="S28" s="48"/>
      <c r="Y28">
        <f>IF(O28=AO13,1,0)</f>
        <v>0</v>
      </c>
      <c r="AF28" t="s">
        <v>139</v>
      </c>
      <c r="AJ28" t="s">
        <v>162</v>
      </c>
      <c r="AL28" s="3"/>
      <c r="AM28" s="3" t="s">
        <v>186</v>
      </c>
      <c r="AN28" s="3"/>
      <c r="AO28" s="3"/>
    </row>
    <row r="29" spans="1:41" ht="30" customHeight="1" x14ac:dyDescent="0.25">
      <c r="AF29" t="s">
        <v>140</v>
      </c>
      <c r="AJ29" t="s">
        <v>163</v>
      </c>
      <c r="AL29" s="3"/>
      <c r="AM29" s="3" t="s">
        <v>187</v>
      </c>
      <c r="AN29" s="3"/>
      <c r="AO29" s="3"/>
    </row>
    <row r="30" spans="1:41" ht="30" customHeight="1" x14ac:dyDescent="0.25">
      <c r="AF30" t="s">
        <v>141</v>
      </c>
      <c r="AJ30" t="s">
        <v>164</v>
      </c>
      <c r="AL30" s="3"/>
      <c r="AM30" s="3" t="s">
        <v>188</v>
      </c>
      <c r="AN30" s="3"/>
      <c r="AO30" s="3"/>
    </row>
    <row r="31" spans="1:41" ht="30" customHeight="1" x14ac:dyDescent="0.25">
      <c r="AF31" t="s">
        <v>142</v>
      </c>
      <c r="AJ31" t="s">
        <v>165</v>
      </c>
      <c r="AL31" s="3"/>
      <c r="AM31" s="3" t="s">
        <v>189</v>
      </c>
      <c r="AN31" s="3"/>
      <c r="AO31" s="3"/>
    </row>
    <row r="32" spans="1:41" ht="30" customHeight="1" x14ac:dyDescent="0.25">
      <c r="AF32">
        <v>26</v>
      </c>
      <c r="AJ32">
        <v>32</v>
      </c>
      <c r="AL32" s="3"/>
      <c r="AM32" s="3">
        <v>38</v>
      </c>
      <c r="AN32" s="3"/>
      <c r="AO32" s="3"/>
    </row>
    <row r="33" spans="32:41" ht="30" customHeight="1" x14ac:dyDescent="0.25">
      <c r="AF33" t="s">
        <v>143</v>
      </c>
      <c r="AJ33" t="s">
        <v>166</v>
      </c>
      <c r="AL33" s="3"/>
      <c r="AM33" s="3" t="s">
        <v>190</v>
      </c>
      <c r="AN33" s="3"/>
      <c r="AO33" s="3"/>
    </row>
    <row r="34" spans="32:41" ht="30" customHeight="1" x14ac:dyDescent="0.25">
      <c r="AF34" t="s">
        <v>144</v>
      </c>
      <c r="AJ34" t="s">
        <v>167</v>
      </c>
      <c r="AL34" s="3"/>
      <c r="AM34" s="3" t="s">
        <v>191</v>
      </c>
      <c r="AN34" s="3"/>
      <c r="AO34" s="3"/>
    </row>
    <row r="35" spans="32:41" ht="30" customHeight="1" x14ac:dyDescent="0.25">
      <c r="AF35" t="s">
        <v>145</v>
      </c>
      <c r="AJ35" t="s">
        <v>168</v>
      </c>
      <c r="AL35" s="3"/>
      <c r="AM35" s="3" t="s">
        <v>192</v>
      </c>
      <c r="AN35" s="3"/>
      <c r="AO35" s="3"/>
    </row>
    <row r="36" spans="32:41" ht="30" customHeight="1" x14ac:dyDescent="0.25">
      <c r="AF36" t="s">
        <v>146</v>
      </c>
      <c r="AJ36" t="s">
        <v>169</v>
      </c>
      <c r="AL36" s="3"/>
      <c r="AM36" s="3" t="s">
        <v>193</v>
      </c>
      <c r="AN36" s="3"/>
      <c r="AO36" s="3"/>
    </row>
    <row r="37" spans="32:41" x14ac:dyDescent="0.25">
      <c r="AL37" s="3"/>
      <c r="AM37" s="3"/>
      <c r="AN37" s="3"/>
      <c r="AO37" s="3"/>
    </row>
    <row r="38" spans="32:41" x14ac:dyDescent="0.25">
      <c r="AL38" s="3"/>
      <c r="AM38" s="3"/>
      <c r="AN38" s="3"/>
      <c r="AO38" s="3"/>
    </row>
  </sheetData>
  <mergeCells count="42">
    <mergeCell ref="B9:N9"/>
    <mergeCell ref="O9:S9"/>
    <mergeCell ref="B15:N15"/>
    <mergeCell ref="O15:S15"/>
    <mergeCell ref="B10:N10"/>
    <mergeCell ref="O10:S10"/>
    <mergeCell ref="B11:N11"/>
    <mergeCell ref="O11:S11"/>
    <mergeCell ref="B12:N12"/>
    <mergeCell ref="O12:S12"/>
    <mergeCell ref="O19:S19"/>
    <mergeCell ref="B20:N20"/>
    <mergeCell ref="O20:S20"/>
    <mergeCell ref="A1:S7"/>
    <mergeCell ref="B21:N21"/>
    <mergeCell ref="O21:S21"/>
    <mergeCell ref="B16:N16"/>
    <mergeCell ref="O16:S16"/>
    <mergeCell ref="B17:N17"/>
    <mergeCell ref="O17:S17"/>
    <mergeCell ref="B18:N18"/>
    <mergeCell ref="O18:S18"/>
    <mergeCell ref="B13:N13"/>
    <mergeCell ref="O13:S13"/>
    <mergeCell ref="B14:N14"/>
    <mergeCell ref="O14:S14"/>
    <mergeCell ref="A8:S8"/>
    <mergeCell ref="B28:N28"/>
    <mergeCell ref="O28:S28"/>
    <mergeCell ref="B25:N25"/>
    <mergeCell ref="O25:S25"/>
    <mergeCell ref="B26:N26"/>
    <mergeCell ref="O26:S26"/>
    <mergeCell ref="B27:N27"/>
    <mergeCell ref="O27:S27"/>
    <mergeCell ref="B22:N22"/>
    <mergeCell ref="O22:S22"/>
    <mergeCell ref="B23:N23"/>
    <mergeCell ref="O23:S23"/>
    <mergeCell ref="B24:N24"/>
    <mergeCell ref="O24:S24"/>
    <mergeCell ref="B19:N19"/>
  </mergeCells>
  <dataValidations count="20">
    <dataValidation type="list" allowBlank="1" showInputMessage="1" showErrorMessage="1" sqref="O28:S28">
      <formula1>$AO$13:$AO$16</formula1>
    </dataValidation>
    <dataValidation type="list" allowBlank="1" showInputMessage="1" showErrorMessage="1" sqref="O27:S27">
      <formula1>$AO$8:$AO$11</formula1>
    </dataValidation>
    <dataValidation type="list" allowBlank="1" showInputMessage="1" showErrorMessage="1" sqref="O26:S26">
      <formula1>$AM$33:$AM$36</formula1>
    </dataValidation>
    <dataValidation type="list" allowBlank="1" showInputMessage="1" showErrorMessage="1" sqref="O25:S25">
      <formula1>$AM$28:$AM$31</formula1>
    </dataValidation>
    <dataValidation type="list" allowBlank="1" showInputMessage="1" showErrorMessage="1" sqref="O24:S24">
      <formula1>$AM$23:$AM$26</formula1>
    </dataValidation>
    <dataValidation type="list" allowBlank="1" showInputMessage="1" showErrorMessage="1" sqref="O23:S23">
      <formula1>$AM$18:$AM$21</formula1>
    </dataValidation>
    <dataValidation type="list" allowBlank="1" showInputMessage="1" showErrorMessage="1" sqref="O22:S22">
      <formula1>$AM$13:$AM$16</formula1>
    </dataValidation>
    <dataValidation type="list" allowBlank="1" showInputMessage="1" showErrorMessage="1" sqref="O21:S21">
      <formula1>$AM$8:$AM$11</formula1>
    </dataValidation>
    <dataValidation type="list" allowBlank="1" showInputMessage="1" showErrorMessage="1" sqref="O20:S20">
      <formula1>$AJ$33:$AJ$36</formula1>
    </dataValidation>
    <dataValidation type="list" allowBlank="1" showInputMessage="1" showErrorMessage="1" sqref="O19:S19">
      <formula1>$AJ$28:$AJ$31</formula1>
    </dataValidation>
    <dataValidation type="list" allowBlank="1" showInputMessage="1" showErrorMessage="1" sqref="O18:S18">
      <formula1>$AJ$23:$AJ$26</formula1>
    </dataValidation>
    <dataValidation type="list" allowBlank="1" showInputMessage="1" showErrorMessage="1" sqref="O17:S17">
      <formula1>$AJ$18:$AJ$21</formula1>
    </dataValidation>
    <dataValidation type="list" allowBlank="1" showInputMessage="1" showErrorMessage="1" sqref="O16:S16">
      <formula1>$AJ$13:$AJ$16</formula1>
    </dataValidation>
    <dataValidation type="list" allowBlank="1" showInputMessage="1" showErrorMessage="1" sqref="O15">
      <formula1>$AJ$8:$AJ$11</formula1>
    </dataValidation>
    <dataValidation type="list" allowBlank="1" showInputMessage="1" showErrorMessage="1" sqref="O14:S14">
      <formula1>$AF$33:$AF$36</formula1>
    </dataValidation>
    <dataValidation type="list" allowBlank="1" showErrorMessage="1" sqref="O13:S13">
      <formula1>$AF$28:$AF$31</formula1>
    </dataValidation>
    <dataValidation type="list" allowBlank="1" showErrorMessage="1" prompt="Из четырех слов выберите то, которое связано по смыслу с третьим так, как первое со вторым" sqref="O12:S12">
      <formula1>$AF$23:$AF$26</formula1>
    </dataValidation>
    <dataValidation type="list" allowBlank="1" showErrorMessage="1" prompt="Из четырех слов выберите то, которое связано по смыслу с третьим так, как первое со вторым" sqref="O11:S11">
      <formula1>$AF$18:$AF$21</formula1>
    </dataValidation>
    <dataValidation type="list" showErrorMessage="1" prompt="Из четырех слов выберите то, которое связано по смыслу с третьим так, как первое со вторым" sqref="O10:S10">
      <formula1>$AF$13:$AF$16</formula1>
    </dataValidation>
    <dataValidation type="list" allowBlank="1" showErrorMessage="1" prompt="Из четырех слов выберите то, которое связано по смыслу с третьим так, как первое со вторым" sqref="O9:S9">
      <formula1>$AF$8:$AF$11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4" tint="0.39997558519241921"/>
  </sheetPr>
  <dimension ref="A1:AQ37"/>
  <sheetViews>
    <sheetView showRowColHeaders="0" workbookViewId="0">
      <selection activeCell="O9" sqref="O9:S28"/>
    </sheetView>
  </sheetViews>
  <sheetFormatPr defaultRowHeight="15" x14ac:dyDescent="0.25"/>
  <cols>
    <col min="1" max="1" width="5.42578125" customWidth="1"/>
    <col min="14" max="14" width="13.42578125" customWidth="1"/>
    <col min="19" max="19" width="22" customWidth="1"/>
    <col min="24" max="24" width="9" customWidth="1"/>
    <col min="25" max="25" width="9.140625" hidden="1" customWidth="1"/>
    <col min="31" max="31" width="9" customWidth="1"/>
    <col min="32" max="32" width="13.42578125" customWidth="1"/>
    <col min="33" max="33" width="9" customWidth="1"/>
    <col min="34" max="34" width="15.140625" customWidth="1"/>
    <col min="35" max="35" width="9" customWidth="1"/>
    <col min="36" max="36" width="15.42578125" customWidth="1"/>
    <col min="37" max="37" width="32.85546875" customWidth="1"/>
    <col min="38" max="38" width="6.140625" customWidth="1"/>
    <col min="39" max="39" width="27.42578125" customWidth="1"/>
    <col min="40" max="40" width="5" customWidth="1"/>
    <col min="41" max="41" width="25" customWidth="1"/>
  </cols>
  <sheetData>
    <row r="1" spans="1:43" ht="15" customHeight="1" x14ac:dyDescent="0.25">
      <c r="A1" s="55" t="s">
        <v>202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6"/>
    </row>
    <row r="2" spans="1:43" ht="15" customHeight="1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6"/>
    </row>
    <row r="3" spans="1:43" ht="15" customHeight="1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6"/>
    </row>
    <row r="4" spans="1:43" ht="15" customHeigh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6"/>
    </row>
    <row r="5" spans="1:43" ht="15" customHeight="1" x14ac:dyDescent="0.2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6"/>
    </row>
    <row r="6" spans="1:43" ht="15" customHeight="1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6"/>
    </row>
    <row r="7" spans="1:43" ht="15" customHeight="1" x14ac:dyDescent="0.25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6"/>
      <c r="AF7" s="4">
        <v>41</v>
      </c>
      <c r="AG7" s="4"/>
      <c r="AH7" s="4"/>
      <c r="AI7" s="4"/>
      <c r="AJ7" s="4">
        <v>47</v>
      </c>
      <c r="AK7" s="4"/>
      <c r="AL7" s="3"/>
      <c r="AM7" s="3">
        <v>53</v>
      </c>
      <c r="AN7" s="3"/>
      <c r="AO7" s="3">
        <v>59</v>
      </c>
      <c r="AP7" s="4"/>
      <c r="AQ7" s="4"/>
    </row>
    <row r="8" spans="1:43" x14ac:dyDescent="0.25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AF8" s="4" t="s">
        <v>204</v>
      </c>
      <c r="AG8" s="4"/>
      <c r="AH8" s="4"/>
      <c r="AI8" s="4"/>
      <c r="AJ8" s="4" t="s">
        <v>232</v>
      </c>
      <c r="AK8" s="4"/>
      <c r="AL8" s="3"/>
      <c r="AM8" s="3" t="s">
        <v>261</v>
      </c>
      <c r="AN8" s="3"/>
      <c r="AO8" s="3" t="s">
        <v>291</v>
      </c>
      <c r="AP8" s="4"/>
      <c r="AQ8" s="4"/>
    </row>
    <row r="9" spans="1:43" ht="30" customHeight="1" x14ac:dyDescent="0.25">
      <c r="A9" s="7">
        <v>41</v>
      </c>
      <c r="B9" s="57" t="s">
        <v>203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9"/>
      <c r="O9" s="52"/>
      <c r="P9" s="53"/>
      <c r="Q9" s="53"/>
      <c r="R9" s="53"/>
      <c r="S9" s="54"/>
      <c r="Y9">
        <f>IF(O9=AF11,1,0)</f>
        <v>0</v>
      </c>
      <c r="AF9" s="4" t="s">
        <v>205</v>
      </c>
      <c r="AG9" s="4"/>
      <c r="AH9" s="4"/>
      <c r="AI9" s="4"/>
      <c r="AJ9" s="4" t="s">
        <v>233</v>
      </c>
      <c r="AK9" s="4"/>
      <c r="AL9" s="3"/>
      <c r="AM9" s="3" t="s">
        <v>262</v>
      </c>
      <c r="AN9" s="3"/>
      <c r="AO9" s="3" t="s">
        <v>292</v>
      </c>
      <c r="AP9" s="4"/>
      <c r="AQ9" s="4"/>
    </row>
    <row r="10" spans="1:43" ht="30" customHeight="1" x14ac:dyDescent="0.25">
      <c r="A10" s="7">
        <v>42</v>
      </c>
      <c r="B10" s="60" t="s">
        <v>207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2"/>
      <c r="O10" s="46"/>
      <c r="P10" s="47"/>
      <c r="Q10" s="47"/>
      <c r="R10" s="47"/>
      <c r="S10" s="48"/>
      <c r="Y10">
        <f>IF(O10=AF14,1,0)</f>
        <v>0</v>
      </c>
      <c r="AF10" s="4" t="s">
        <v>22</v>
      </c>
      <c r="AG10" s="4"/>
      <c r="AH10" s="4"/>
      <c r="AI10" s="4"/>
      <c r="AJ10" s="4" t="s">
        <v>234</v>
      </c>
      <c r="AK10" s="4"/>
      <c r="AL10" s="3"/>
      <c r="AM10" s="3" t="s">
        <v>263</v>
      </c>
      <c r="AN10" s="3"/>
      <c r="AO10" s="3" t="s">
        <v>293</v>
      </c>
      <c r="AP10" s="4"/>
      <c r="AQ10" s="4"/>
    </row>
    <row r="11" spans="1:43" ht="30" customHeight="1" x14ac:dyDescent="0.25">
      <c r="A11" s="7">
        <v>43</v>
      </c>
      <c r="B11" s="57" t="s">
        <v>212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9"/>
      <c r="O11" s="52"/>
      <c r="P11" s="53"/>
      <c r="Q11" s="53"/>
      <c r="R11" s="53"/>
      <c r="S11" s="54"/>
      <c r="Y11">
        <f>IF(O11=AF21,1,0)</f>
        <v>0</v>
      </c>
      <c r="AF11" s="4" t="s">
        <v>206</v>
      </c>
      <c r="AG11" s="4"/>
      <c r="AH11" s="4"/>
      <c r="AI11" s="4"/>
      <c r="AJ11" s="4" t="s">
        <v>235</v>
      </c>
      <c r="AK11" s="4"/>
      <c r="AL11" s="3"/>
      <c r="AM11" s="3" t="s">
        <v>264</v>
      </c>
      <c r="AN11" s="3"/>
      <c r="AO11" s="3" t="s">
        <v>294</v>
      </c>
      <c r="AP11" s="4"/>
      <c r="AQ11" s="4"/>
    </row>
    <row r="12" spans="1:43" ht="30" customHeight="1" x14ac:dyDescent="0.25">
      <c r="A12" s="7">
        <v>44</v>
      </c>
      <c r="B12" s="60" t="s">
        <v>217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2"/>
      <c r="O12" s="46"/>
      <c r="P12" s="47"/>
      <c r="Q12" s="47"/>
      <c r="R12" s="47"/>
      <c r="S12" s="48"/>
      <c r="Y12">
        <f>IF(O12=AF25,1,0)</f>
        <v>0</v>
      </c>
      <c r="AF12" s="4">
        <v>42</v>
      </c>
      <c r="AG12" s="4"/>
      <c r="AH12" s="4"/>
      <c r="AI12" s="4"/>
      <c r="AJ12" s="4">
        <v>48</v>
      </c>
      <c r="AK12" s="4"/>
      <c r="AL12" s="3"/>
      <c r="AM12" s="3">
        <v>54</v>
      </c>
      <c r="AN12" s="3"/>
      <c r="AO12" s="3">
        <v>60</v>
      </c>
      <c r="AP12" s="4"/>
      <c r="AQ12" s="4"/>
    </row>
    <row r="13" spans="1:43" ht="30" customHeight="1" x14ac:dyDescent="0.25">
      <c r="A13" s="7">
        <v>45</v>
      </c>
      <c r="B13" s="57" t="s">
        <v>222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9"/>
      <c r="O13" s="52"/>
      <c r="P13" s="53"/>
      <c r="Q13" s="53"/>
      <c r="R13" s="53"/>
      <c r="S13" s="54"/>
      <c r="Y13">
        <f>IF(O13=AF28,1,0)</f>
        <v>0</v>
      </c>
      <c r="AF13" s="4" t="s">
        <v>208</v>
      </c>
      <c r="AG13" s="4"/>
      <c r="AH13" s="4"/>
      <c r="AI13" s="4"/>
      <c r="AJ13" s="4" t="s">
        <v>237</v>
      </c>
      <c r="AK13" s="4"/>
      <c r="AL13" s="3"/>
      <c r="AM13" s="3" t="s">
        <v>266</v>
      </c>
      <c r="AN13" s="3"/>
      <c r="AO13" s="3" t="s">
        <v>296</v>
      </c>
      <c r="AP13" s="4"/>
      <c r="AQ13" s="4"/>
    </row>
    <row r="14" spans="1:43" ht="30" customHeight="1" x14ac:dyDescent="0.25">
      <c r="A14" s="7">
        <v>46</v>
      </c>
      <c r="B14" s="60" t="s">
        <v>226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2"/>
      <c r="O14" s="46"/>
      <c r="P14" s="47"/>
      <c r="Q14" s="47"/>
      <c r="R14" s="47"/>
      <c r="S14" s="48"/>
      <c r="Y14">
        <f>IF(O14=AF35,1,0)</f>
        <v>0</v>
      </c>
      <c r="AF14" s="4" t="s">
        <v>209</v>
      </c>
      <c r="AG14" s="4"/>
      <c r="AH14" s="4"/>
      <c r="AI14" s="4"/>
      <c r="AJ14" s="4" t="s">
        <v>238</v>
      </c>
      <c r="AK14" s="4"/>
      <c r="AL14" s="3"/>
      <c r="AM14" s="3" t="s">
        <v>267</v>
      </c>
      <c r="AN14" s="3"/>
      <c r="AO14" s="3" t="s">
        <v>297</v>
      </c>
      <c r="AP14" s="4"/>
      <c r="AQ14" s="4"/>
    </row>
    <row r="15" spans="1:43" ht="30" customHeight="1" x14ac:dyDescent="0.25">
      <c r="A15" s="7">
        <v>47</v>
      </c>
      <c r="B15" s="57" t="s">
        <v>231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9"/>
      <c r="O15" s="52"/>
      <c r="P15" s="53"/>
      <c r="Q15" s="53"/>
      <c r="R15" s="53"/>
      <c r="S15" s="54"/>
      <c r="Y15">
        <f>IF(O15=AJ9,1,0)</f>
        <v>0</v>
      </c>
      <c r="AF15" s="4" t="s">
        <v>210</v>
      </c>
      <c r="AG15" s="4"/>
      <c r="AH15" s="4"/>
      <c r="AI15" s="4"/>
      <c r="AJ15" s="4" t="s">
        <v>239</v>
      </c>
      <c r="AK15" s="4"/>
      <c r="AL15" s="3"/>
      <c r="AM15" s="3" t="s">
        <v>268</v>
      </c>
      <c r="AN15" s="3"/>
      <c r="AO15" s="3" t="s">
        <v>298</v>
      </c>
      <c r="AP15" s="4"/>
      <c r="AQ15" s="4"/>
    </row>
    <row r="16" spans="1:43" ht="30" customHeight="1" x14ac:dyDescent="0.25">
      <c r="A16" s="7">
        <v>48</v>
      </c>
      <c r="B16" s="60" t="s">
        <v>236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2"/>
      <c r="O16" s="46"/>
      <c r="P16" s="47"/>
      <c r="Q16" s="47"/>
      <c r="R16" s="47"/>
      <c r="S16" s="48"/>
      <c r="Y16">
        <f>IF(O16=AJ14,1,0)</f>
        <v>0</v>
      </c>
      <c r="AF16" s="4" t="s">
        <v>211</v>
      </c>
      <c r="AG16" s="4"/>
      <c r="AH16" s="4"/>
      <c r="AI16" s="4"/>
      <c r="AJ16" s="4" t="s">
        <v>240</v>
      </c>
      <c r="AK16" s="4"/>
      <c r="AL16" s="3"/>
      <c r="AM16" s="3" t="s">
        <v>269</v>
      </c>
      <c r="AN16" s="3"/>
      <c r="AO16" s="3" t="s">
        <v>299</v>
      </c>
      <c r="AP16" s="4"/>
      <c r="AQ16" s="4"/>
    </row>
    <row r="17" spans="1:43" ht="30" customHeight="1" x14ac:dyDescent="0.25">
      <c r="A17" s="7">
        <v>49</v>
      </c>
      <c r="B17" s="57" t="s">
        <v>241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9"/>
      <c r="O17" s="52"/>
      <c r="P17" s="53"/>
      <c r="Q17" s="53"/>
      <c r="R17" s="53"/>
      <c r="S17" s="54"/>
      <c r="Y17">
        <f>IF(O17=AJ21,1,0)</f>
        <v>0</v>
      </c>
      <c r="AF17" s="4">
        <v>43</v>
      </c>
      <c r="AG17" s="4"/>
      <c r="AH17" s="4"/>
      <c r="AI17" s="4"/>
      <c r="AJ17" s="4">
        <v>49</v>
      </c>
      <c r="AK17" s="4"/>
      <c r="AL17" s="3"/>
      <c r="AM17" s="3">
        <v>55</v>
      </c>
      <c r="AN17" s="3"/>
      <c r="AO17" s="3"/>
      <c r="AP17" s="4"/>
      <c r="AQ17" s="4"/>
    </row>
    <row r="18" spans="1:43" ht="30" customHeight="1" x14ac:dyDescent="0.25">
      <c r="A18" s="7">
        <v>50</v>
      </c>
      <c r="B18" s="60" t="s">
        <v>246</v>
      </c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2"/>
      <c r="O18" s="46"/>
      <c r="P18" s="47"/>
      <c r="Q18" s="47"/>
      <c r="R18" s="47"/>
      <c r="S18" s="48"/>
      <c r="Y18">
        <f>IF(O18=AJ23,1,0)</f>
        <v>0</v>
      </c>
      <c r="AF18" s="4" t="s">
        <v>213</v>
      </c>
      <c r="AG18" s="4"/>
      <c r="AH18" s="4"/>
      <c r="AI18" s="4"/>
      <c r="AJ18" s="4" t="s">
        <v>242</v>
      </c>
      <c r="AK18" s="4"/>
      <c r="AL18" s="3"/>
      <c r="AM18" s="3" t="s">
        <v>271</v>
      </c>
      <c r="AN18" s="3"/>
      <c r="AO18" s="3"/>
      <c r="AP18" s="4"/>
      <c r="AQ18" s="4"/>
    </row>
    <row r="19" spans="1:43" ht="30" customHeight="1" x14ac:dyDescent="0.25">
      <c r="A19" s="7">
        <v>51</v>
      </c>
      <c r="B19" s="57" t="s">
        <v>250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9"/>
      <c r="O19" s="52"/>
      <c r="P19" s="53"/>
      <c r="Q19" s="53"/>
      <c r="R19" s="53"/>
      <c r="S19" s="54"/>
      <c r="Y19">
        <f>IF(O19=AJ31,1,0)</f>
        <v>0</v>
      </c>
      <c r="AF19" s="4" t="s">
        <v>214</v>
      </c>
      <c r="AG19" s="4"/>
      <c r="AH19" s="4"/>
      <c r="AI19" s="4"/>
      <c r="AJ19" s="4" t="s">
        <v>243</v>
      </c>
      <c r="AK19" s="4"/>
      <c r="AL19" s="3"/>
      <c r="AM19" s="3" t="s">
        <v>272</v>
      </c>
      <c r="AN19" s="3"/>
      <c r="AO19" s="3"/>
      <c r="AP19" s="4"/>
      <c r="AQ19" s="4"/>
    </row>
    <row r="20" spans="1:43" ht="30" customHeight="1" x14ac:dyDescent="0.25">
      <c r="A20" s="7">
        <v>52</v>
      </c>
      <c r="B20" s="60" t="s">
        <v>255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2"/>
      <c r="O20" s="46"/>
      <c r="P20" s="47"/>
      <c r="Q20" s="47"/>
      <c r="R20" s="47"/>
      <c r="S20" s="48"/>
      <c r="Y20">
        <f>IF(O20=AJ33,1,0)</f>
        <v>0</v>
      </c>
      <c r="AF20" s="4" t="s">
        <v>215</v>
      </c>
      <c r="AG20" s="4"/>
      <c r="AH20" s="4"/>
      <c r="AI20" s="4"/>
      <c r="AJ20" s="4" t="s">
        <v>244</v>
      </c>
      <c r="AK20" s="4"/>
      <c r="AL20" s="3"/>
      <c r="AM20" s="3" t="s">
        <v>273</v>
      </c>
      <c r="AN20" s="3"/>
      <c r="AO20" s="3"/>
      <c r="AP20" s="4"/>
      <c r="AQ20" s="4"/>
    </row>
    <row r="21" spans="1:43" ht="30" customHeight="1" x14ac:dyDescent="0.25">
      <c r="A21" s="7">
        <v>53</v>
      </c>
      <c r="B21" s="57" t="s">
        <v>260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9"/>
      <c r="O21" s="52"/>
      <c r="P21" s="53"/>
      <c r="Q21" s="53"/>
      <c r="R21" s="53"/>
      <c r="S21" s="54"/>
      <c r="Y21">
        <f>IF(O21=AM11,1,0)</f>
        <v>0</v>
      </c>
      <c r="AF21" s="4" t="s">
        <v>216</v>
      </c>
      <c r="AG21" s="4"/>
      <c r="AH21" s="4"/>
      <c r="AI21" s="4"/>
      <c r="AJ21" s="4" t="s">
        <v>245</v>
      </c>
      <c r="AK21" s="4"/>
      <c r="AL21" s="3"/>
      <c r="AM21" s="3" t="s">
        <v>274</v>
      </c>
      <c r="AN21" s="3"/>
      <c r="AO21" s="3"/>
      <c r="AP21" s="4"/>
      <c r="AQ21" s="4"/>
    </row>
    <row r="22" spans="1:43" ht="30" customHeight="1" x14ac:dyDescent="0.25">
      <c r="A22" s="7">
        <v>54</v>
      </c>
      <c r="B22" s="60" t="s">
        <v>265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2"/>
      <c r="O22" s="46"/>
      <c r="P22" s="47"/>
      <c r="Q22" s="47"/>
      <c r="R22" s="47"/>
      <c r="S22" s="48"/>
      <c r="Y22">
        <f>IF(O22=AM15,1,0)</f>
        <v>0</v>
      </c>
      <c r="AF22" s="4">
        <v>44</v>
      </c>
      <c r="AG22" s="4"/>
      <c r="AH22" s="4"/>
      <c r="AI22" s="4"/>
      <c r="AJ22" s="4">
        <v>50</v>
      </c>
      <c r="AK22" s="4"/>
      <c r="AL22" s="3"/>
      <c r="AM22" s="3">
        <v>56</v>
      </c>
      <c r="AN22" s="3"/>
      <c r="AO22" s="3"/>
      <c r="AP22" s="4"/>
      <c r="AQ22" s="4"/>
    </row>
    <row r="23" spans="1:43" ht="30" customHeight="1" x14ac:dyDescent="0.25">
      <c r="A23" s="7">
        <v>55</v>
      </c>
      <c r="B23" s="57" t="s">
        <v>270</v>
      </c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9"/>
      <c r="O23" s="52"/>
      <c r="P23" s="53"/>
      <c r="Q23" s="53"/>
      <c r="R23" s="53"/>
      <c r="S23" s="54"/>
      <c r="Y23">
        <f>IF(O23=AM19,1,0)</f>
        <v>0</v>
      </c>
      <c r="AF23" s="4" t="s">
        <v>218</v>
      </c>
      <c r="AG23" s="4"/>
      <c r="AH23" s="4"/>
      <c r="AI23" s="4"/>
      <c r="AJ23" s="4" t="s">
        <v>247</v>
      </c>
      <c r="AK23" s="4"/>
      <c r="AL23" s="3"/>
      <c r="AM23" s="3" t="s">
        <v>276</v>
      </c>
      <c r="AN23" s="3"/>
      <c r="AO23" s="3"/>
      <c r="AP23" s="4"/>
      <c r="AQ23" s="4"/>
    </row>
    <row r="24" spans="1:43" ht="30" customHeight="1" x14ac:dyDescent="0.25">
      <c r="A24" s="7">
        <v>56</v>
      </c>
      <c r="B24" s="60" t="s">
        <v>275</v>
      </c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2"/>
      <c r="O24" s="46"/>
      <c r="P24" s="47"/>
      <c r="Q24" s="47"/>
      <c r="R24" s="47"/>
      <c r="S24" s="48"/>
      <c r="Y24">
        <f>IF(O24=AM25,1,0)</f>
        <v>0</v>
      </c>
      <c r="AF24" s="4" t="s">
        <v>219</v>
      </c>
      <c r="AG24" s="4"/>
      <c r="AH24" s="4"/>
      <c r="AI24" s="4"/>
      <c r="AJ24" s="4" t="s">
        <v>238</v>
      </c>
      <c r="AK24" s="4"/>
      <c r="AL24" s="3"/>
      <c r="AM24" s="3" t="s">
        <v>277</v>
      </c>
      <c r="AN24" s="3"/>
      <c r="AO24" s="3"/>
      <c r="AP24" s="4"/>
      <c r="AQ24" s="4"/>
    </row>
    <row r="25" spans="1:43" ht="30" customHeight="1" x14ac:dyDescent="0.25">
      <c r="A25" s="7">
        <v>57</v>
      </c>
      <c r="B25" s="57" t="s">
        <v>280</v>
      </c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9"/>
      <c r="O25" s="52"/>
      <c r="P25" s="53"/>
      <c r="Q25" s="53"/>
      <c r="R25" s="53"/>
      <c r="S25" s="54"/>
      <c r="Y25">
        <f>IF(O25=AM31,1,0)</f>
        <v>0</v>
      </c>
      <c r="AF25" s="4" t="s">
        <v>220</v>
      </c>
      <c r="AG25" s="4"/>
      <c r="AH25" s="4"/>
      <c r="AI25" s="4"/>
      <c r="AJ25" s="4" t="s">
        <v>248</v>
      </c>
      <c r="AK25" s="4"/>
      <c r="AL25" s="3"/>
      <c r="AM25" s="3" t="s">
        <v>278</v>
      </c>
      <c r="AN25" s="3"/>
      <c r="AO25" s="3"/>
      <c r="AP25" s="4"/>
      <c r="AQ25" s="4"/>
    </row>
    <row r="26" spans="1:43" ht="30" customHeight="1" x14ac:dyDescent="0.25">
      <c r="A26" s="7">
        <v>58</v>
      </c>
      <c r="B26" s="60" t="s">
        <v>285</v>
      </c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2"/>
      <c r="O26" s="46"/>
      <c r="P26" s="47"/>
      <c r="Q26" s="47"/>
      <c r="R26" s="47"/>
      <c r="S26" s="48"/>
      <c r="Y26">
        <f>IF(O26=AM33,1,0)</f>
        <v>0</v>
      </c>
      <c r="AF26" s="4" t="s">
        <v>221</v>
      </c>
      <c r="AG26" s="4"/>
      <c r="AH26" s="4"/>
      <c r="AI26" s="4"/>
      <c r="AJ26" s="4" t="s">
        <v>249</v>
      </c>
      <c r="AK26" s="4"/>
      <c r="AL26" s="3"/>
      <c r="AM26" s="3" t="s">
        <v>279</v>
      </c>
      <c r="AN26" s="3"/>
      <c r="AO26" s="3"/>
      <c r="AP26" s="4"/>
      <c r="AQ26" s="4"/>
    </row>
    <row r="27" spans="1:43" ht="30" customHeight="1" x14ac:dyDescent="0.25">
      <c r="A27" s="7">
        <v>59</v>
      </c>
      <c r="B27" s="57" t="s">
        <v>290</v>
      </c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9"/>
      <c r="O27" s="52"/>
      <c r="P27" s="53"/>
      <c r="Q27" s="53"/>
      <c r="R27" s="53"/>
      <c r="S27" s="54"/>
      <c r="Y27">
        <f>IF(O27=AO10,1,0)</f>
        <v>0</v>
      </c>
      <c r="AF27" s="4">
        <v>45</v>
      </c>
      <c r="AG27" s="4"/>
      <c r="AH27" s="4"/>
      <c r="AI27" s="4"/>
      <c r="AJ27" s="4">
        <v>51</v>
      </c>
      <c r="AK27" s="4"/>
      <c r="AL27" s="3"/>
      <c r="AM27" s="3">
        <v>57</v>
      </c>
      <c r="AN27" s="3"/>
      <c r="AO27" s="3"/>
      <c r="AP27" s="4"/>
      <c r="AQ27" s="4"/>
    </row>
    <row r="28" spans="1:43" ht="30" customHeight="1" x14ac:dyDescent="0.25">
      <c r="A28" s="7">
        <v>60</v>
      </c>
      <c r="B28" s="60" t="s">
        <v>295</v>
      </c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2"/>
      <c r="O28" s="46"/>
      <c r="P28" s="47"/>
      <c r="Q28" s="47"/>
      <c r="R28" s="47"/>
      <c r="S28" s="48"/>
      <c r="Y28">
        <f>IF(O28=AO14,1,0)</f>
        <v>0</v>
      </c>
      <c r="AF28" s="4" t="s">
        <v>223</v>
      </c>
      <c r="AG28" s="4"/>
      <c r="AH28" s="4"/>
      <c r="AI28" s="4"/>
      <c r="AJ28" s="4" t="s">
        <v>251</v>
      </c>
      <c r="AK28" s="4"/>
      <c r="AL28" s="3"/>
      <c r="AM28" s="3" t="s">
        <v>281</v>
      </c>
      <c r="AN28" s="3"/>
      <c r="AO28" s="3"/>
      <c r="AP28" s="4"/>
      <c r="AQ28" s="4"/>
    </row>
    <row r="29" spans="1:43" x14ac:dyDescent="0.25">
      <c r="AF29" s="4" t="s">
        <v>205</v>
      </c>
      <c r="AG29" s="4"/>
      <c r="AH29" s="4"/>
      <c r="AI29" s="4"/>
      <c r="AJ29" s="4" t="s">
        <v>252</v>
      </c>
      <c r="AK29" s="4"/>
      <c r="AL29" s="3"/>
      <c r="AM29" s="3" t="s">
        <v>282</v>
      </c>
      <c r="AN29" s="3"/>
      <c r="AO29" s="3"/>
      <c r="AP29" s="4"/>
      <c r="AQ29" s="4"/>
    </row>
    <row r="30" spans="1:43" x14ac:dyDescent="0.25">
      <c r="AF30" s="4" t="s">
        <v>224</v>
      </c>
      <c r="AG30" s="4"/>
      <c r="AH30" s="4"/>
      <c r="AI30" s="4"/>
      <c r="AJ30" s="4" t="s">
        <v>253</v>
      </c>
      <c r="AK30" s="4"/>
      <c r="AL30" s="3"/>
      <c r="AM30" s="3" t="s">
        <v>283</v>
      </c>
      <c r="AN30" s="3"/>
      <c r="AO30" s="3"/>
      <c r="AP30" s="4"/>
      <c r="AQ30" s="4"/>
    </row>
    <row r="31" spans="1:43" ht="30" x14ac:dyDescent="0.25">
      <c r="AF31" s="4" t="s">
        <v>225</v>
      </c>
      <c r="AG31" s="4"/>
      <c r="AH31" s="4"/>
      <c r="AI31" s="4"/>
      <c r="AJ31" s="4" t="s">
        <v>254</v>
      </c>
      <c r="AK31" s="4"/>
      <c r="AL31" s="3"/>
      <c r="AM31" s="3" t="s">
        <v>284</v>
      </c>
      <c r="AN31" s="3"/>
      <c r="AO31" s="3"/>
      <c r="AP31" s="4"/>
      <c r="AQ31" s="4"/>
    </row>
    <row r="32" spans="1:43" x14ac:dyDescent="0.25">
      <c r="AF32" s="4">
        <v>46</v>
      </c>
      <c r="AG32" s="4"/>
      <c r="AH32" s="4"/>
      <c r="AI32" s="4"/>
      <c r="AJ32" s="4">
        <v>52</v>
      </c>
      <c r="AK32" s="4"/>
      <c r="AL32" s="3"/>
      <c r="AM32" s="3">
        <v>58</v>
      </c>
      <c r="AN32" s="3"/>
      <c r="AO32" s="3"/>
      <c r="AP32" s="4"/>
      <c r="AQ32" s="4"/>
    </row>
    <row r="33" spans="32:43" x14ac:dyDescent="0.25">
      <c r="AF33" s="4" t="s">
        <v>227</v>
      </c>
      <c r="AG33" s="4"/>
      <c r="AH33" s="4"/>
      <c r="AI33" s="4"/>
      <c r="AJ33" s="4" t="s">
        <v>256</v>
      </c>
      <c r="AK33" s="4"/>
      <c r="AL33" s="3"/>
      <c r="AM33" s="3" t="s">
        <v>286</v>
      </c>
      <c r="AN33" s="3"/>
      <c r="AO33" s="3"/>
      <c r="AP33" s="4"/>
      <c r="AQ33" s="4"/>
    </row>
    <row r="34" spans="32:43" ht="30" x14ac:dyDescent="0.25">
      <c r="AF34" s="4" t="s">
        <v>228</v>
      </c>
      <c r="AG34" s="4"/>
      <c r="AH34" s="4"/>
      <c r="AI34" s="4"/>
      <c r="AJ34" s="4" t="s">
        <v>257</v>
      </c>
      <c r="AK34" s="4"/>
      <c r="AL34" s="3"/>
      <c r="AM34" s="3" t="s">
        <v>287</v>
      </c>
      <c r="AN34" s="3"/>
      <c r="AO34" s="3"/>
      <c r="AP34" s="4"/>
      <c r="AQ34" s="4"/>
    </row>
    <row r="35" spans="32:43" x14ac:dyDescent="0.25">
      <c r="AF35" s="4" t="s">
        <v>229</v>
      </c>
      <c r="AG35" s="4"/>
      <c r="AH35" s="4"/>
      <c r="AI35" s="4"/>
      <c r="AJ35" s="4" t="s">
        <v>258</v>
      </c>
      <c r="AK35" s="4"/>
      <c r="AL35" s="3"/>
      <c r="AM35" s="3" t="s">
        <v>288</v>
      </c>
      <c r="AN35" s="3"/>
      <c r="AO35" s="3"/>
      <c r="AP35" s="4"/>
      <c r="AQ35" s="4"/>
    </row>
    <row r="36" spans="32:43" x14ac:dyDescent="0.25">
      <c r="AF36" s="4" t="s">
        <v>230</v>
      </c>
      <c r="AG36" s="4"/>
      <c r="AH36" s="4"/>
      <c r="AI36" s="4"/>
      <c r="AJ36" s="4" t="s">
        <v>259</v>
      </c>
      <c r="AK36" s="4"/>
      <c r="AL36" s="3"/>
      <c r="AM36" s="3" t="s">
        <v>289</v>
      </c>
      <c r="AN36" s="3"/>
      <c r="AO36" s="3"/>
      <c r="AP36" s="4"/>
      <c r="AQ36" s="4"/>
    </row>
    <row r="37" spans="32:43" x14ac:dyDescent="0.25">
      <c r="AF37" s="4"/>
      <c r="AG37" s="4"/>
      <c r="AH37" s="4"/>
      <c r="AI37" s="4"/>
      <c r="AJ37" s="4"/>
      <c r="AK37" s="4"/>
      <c r="AL37" s="3"/>
      <c r="AM37" s="3"/>
      <c r="AN37" s="3"/>
      <c r="AO37" s="3"/>
      <c r="AP37" s="4"/>
      <c r="AQ37" s="4"/>
    </row>
  </sheetData>
  <mergeCells count="42">
    <mergeCell ref="B11:N11"/>
    <mergeCell ref="O11:S11"/>
    <mergeCell ref="A1:S7"/>
    <mergeCell ref="B9:N9"/>
    <mergeCell ref="O9:S9"/>
    <mergeCell ref="B10:N10"/>
    <mergeCell ref="O10:S10"/>
    <mergeCell ref="B12:N12"/>
    <mergeCell ref="O12:S12"/>
    <mergeCell ref="B13:N13"/>
    <mergeCell ref="O13:S13"/>
    <mergeCell ref="B14:N14"/>
    <mergeCell ref="O14:S14"/>
    <mergeCell ref="B15:N15"/>
    <mergeCell ref="O15:S15"/>
    <mergeCell ref="B16:N16"/>
    <mergeCell ref="O16:S16"/>
    <mergeCell ref="B17:N17"/>
    <mergeCell ref="O17:S17"/>
    <mergeCell ref="O23:S23"/>
    <mergeCell ref="B18:N18"/>
    <mergeCell ref="O18:S18"/>
    <mergeCell ref="B19:N19"/>
    <mergeCell ref="O19:S19"/>
    <mergeCell ref="B20:N20"/>
    <mergeCell ref="O20:S20"/>
    <mergeCell ref="B27:N27"/>
    <mergeCell ref="O27:S27"/>
    <mergeCell ref="B28:N28"/>
    <mergeCell ref="O28:S28"/>
    <mergeCell ref="A8:S8"/>
    <mergeCell ref="B24:N24"/>
    <mergeCell ref="O24:S24"/>
    <mergeCell ref="B25:N25"/>
    <mergeCell ref="O25:S25"/>
    <mergeCell ref="B26:N26"/>
    <mergeCell ref="O26:S26"/>
    <mergeCell ref="B21:N21"/>
    <mergeCell ref="O21:S21"/>
    <mergeCell ref="B22:N22"/>
    <mergeCell ref="O22:S22"/>
    <mergeCell ref="B23:N23"/>
  </mergeCells>
  <dataValidations count="20">
    <dataValidation type="list" allowBlank="1" showErrorMessage="1" prompt="Из четырех слов выберите то, которое связано по смыслу с третьим так, как первое со вторым" sqref="O9:S9">
      <formula1>$AF$8:$AF$11</formula1>
    </dataValidation>
    <dataValidation type="list" showErrorMessage="1" prompt="Из четырех слов выберите то, которое связано по смыслу с третьим так, как первое со вторым" sqref="O10:S10">
      <formula1>$AF$13:$AF$16</formula1>
    </dataValidation>
    <dataValidation type="list" allowBlank="1" showErrorMessage="1" prompt="Из четырех слов выберите то, которое связано по смыслу с третьим так, как первое со вторым" sqref="O11:S11">
      <formula1>$AF$18:$AF$21</formula1>
    </dataValidation>
    <dataValidation type="list" allowBlank="1" showErrorMessage="1" prompt="Из четырех слов выберите то, которое связано по смыслу с третьим так, как первое со вторым" sqref="O12:S12">
      <formula1>$AF$23:$AF$26</formula1>
    </dataValidation>
    <dataValidation type="list" allowBlank="1" showInputMessage="1" showErrorMessage="1" sqref="O13:S13">
      <formula1>$AF$28:$AF$31</formula1>
    </dataValidation>
    <dataValidation type="list" allowBlank="1" showInputMessage="1" showErrorMessage="1" sqref="O14:S14">
      <formula1>$AF$33:$AF$36</formula1>
    </dataValidation>
    <dataValidation type="list" allowBlank="1" showInputMessage="1" showErrorMessage="1" sqref="O15">
      <formula1>$AJ$8:$AJ$11</formula1>
    </dataValidation>
    <dataValidation type="list" allowBlank="1" showInputMessage="1" showErrorMessage="1" sqref="O16:S16">
      <formula1>$AJ$13:$AJ$16</formula1>
    </dataValidation>
    <dataValidation type="list" allowBlank="1" showInputMessage="1" showErrorMessage="1" sqref="O17:S17">
      <formula1>$AJ$18:$AJ$21</formula1>
    </dataValidation>
    <dataValidation type="list" allowBlank="1" showInputMessage="1" showErrorMessage="1" sqref="O18:S18">
      <formula1>$AJ$23:$AJ$26</formula1>
    </dataValidation>
    <dataValidation type="list" allowBlank="1" showInputMessage="1" showErrorMessage="1" sqref="O19:S19">
      <formula1>$AJ$28:$AJ$31</formula1>
    </dataValidation>
    <dataValidation type="list" allowBlank="1" showInputMessage="1" showErrorMessage="1" sqref="O20:S20">
      <formula1>$AJ$33:$AJ$36</formula1>
    </dataValidation>
    <dataValidation type="list" allowBlank="1" showInputMessage="1" showErrorMessage="1" sqref="O21:S21">
      <formula1>$AM$8:$AM$11</formula1>
    </dataValidation>
    <dataValidation type="list" allowBlank="1" showInputMessage="1" showErrorMessage="1" sqref="O22:S22">
      <formula1>$AM$13:$AM$16</formula1>
    </dataValidation>
    <dataValidation type="list" allowBlank="1" showInputMessage="1" showErrorMessage="1" sqref="O23:S23">
      <formula1>$AM$18:$AM$21</formula1>
    </dataValidation>
    <dataValidation type="list" allowBlank="1" showInputMessage="1" showErrorMessage="1" sqref="O24:S24">
      <formula1>$AM$23:$AM$26</formula1>
    </dataValidation>
    <dataValidation type="list" allowBlank="1" showInputMessage="1" showErrorMessage="1" sqref="O25:S25">
      <formula1>$AM$28:$AM$31</formula1>
    </dataValidation>
    <dataValidation type="list" allowBlank="1" showInputMessage="1" showErrorMessage="1" sqref="O26:S26">
      <formula1>$AM$33:$AM$36</formula1>
    </dataValidation>
    <dataValidation type="list" allowBlank="1" showInputMessage="1" showErrorMessage="1" sqref="O27:S27">
      <formula1>$AO$8:$AO$11</formula1>
    </dataValidation>
    <dataValidation type="list" allowBlank="1" showInputMessage="1" showErrorMessage="1" sqref="O28:S28">
      <formula1>$AO$13:$AO$16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4" tint="0.39997558519241921"/>
  </sheetPr>
  <dimension ref="A1:AQ30"/>
  <sheetViews>
    <sheetView showRowColHeaders="0" workbookViewId="0">
      <selection activeCell="B9" sqref="B9:N9"/>
    </sheetView>
  </sheetViews>
  <sheetFormatPr defaultRowHeight="15" x14ac:dyDescent="0.25"/>
  <cols>
    <col min="1" max="1" width="5.42578125" customWidth="1"/>
    <col min="14" max="14" width="13.42578125" customWidth="1"/>
    <col min="19" max="19" width="9.140625" customWidth="1"/>
    <col min="26" max="26" width="9" customWidth="1"/>
    <col min="27" max="27" width="9.140625" hidden="1" customWidth="1"/>
    <col min="31" max="31" width="9" customWidth="1"/>
    <col min="32" max="32" width="13.42578125" customWidth="1"/>
    <col min="33" max="33" width="9" customWidth="1"/>
    <col min="34" max="34" width="15.140625" customWidth="1"/>
    <col min="35" max="35" width="9" customWidth="1"/>
    <col min="36" max="36" width="15.42578125" customWidth="1"/>
    <col min="37" max="37" width="32.85546875" customWidth="1"/>
    <col min="38" max="38" width="6.140625" customWidth="1"/>
    <col min="39" max="39" width="27.42578125" customWidth="1"/>
    <col min="40" max="40" width="9" customWidth="1"/>
    <col min="41" max="41" width="19" customWidth="1"/>
  </cols>
  <sheetData>
    <row r="1" spans="1:43" ht="15" customHeight="1" x14ac:dyDescent="0.25">
      <c r="A1" s="55" t="s">
        <v>300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6"/>
    </row>
    <row r="2" spans="1:43" ht="15" customHeight="1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6"/>
    </row>
    <row r="3" spans="1:43" ht="15" customHeight="1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6"/>
    </row>
    <row r="4" spans="1:43" ht="15" customHeigh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6"/>
    </row>
    <row r="5" spans="1:43" ht="15" customHeight="1" x14ac:dyDescent="0.2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6"/>
    </row>
    <row r="6" spans="1:43" ht="15" customHeight="1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6"/>
    </row>
    <row r="7" spans="1:43" ht="15" customHeight="1" x14ac:dyDescent="0.25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6"/>
      <c r="AF7" s="4"/>
      <c r="AG7" s="4"/>
      <c r="AH7" s="4"/>
      <c r="AI7" s="4"/>
      <c r="AJ7" s="4"/>
      <c r="AK7" s="4"/>
      <c r="AL7" s="3"/>
      <c r="AM7" s="3"/>
      <c r="AN7" s="3"/>
      <c r="AO7" s="3"/>
      <c r="AP7" s="4"/>
      <c r="AQ7" s="4"/>
    </row>
    <row r="8" spans="1:43" x14ac:dyDescent="0.25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</row>
    <row r="9" spans="1:43" ht="30" customHeight="1" x14ac:dyDescent="0.25">
      <c r="A9" s="7">
        <v>61</v>
      </c>
      <c r="B9" s="69" t="s">
        <v>301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1"/>
      <c r="O9" s="69"/>
      <c r="P9" s="70"/>
      <c r="Q9" s="70"/>
      <c r="R9" s="70"/>
      <c r="S9" s="71"/>
      <c r="T9" s="1"/>
      <c r="AA9">
        <f>IF(O9=24,1,0)</f>
        <v>0</v>
      </c>
    </row>
    <row r="10" spans="1:43" ht="30" customHeight="1" x14ac:dyDescent="0.25">
      <c r="A10" s="7">
        <v>62</v>
      </c>
      <c r="B10" s="63" t="s">
        <v>302</v>
      </c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5"/>
      <c r="O10" s="63"/>
      <c r="P10" s="64"/>
      <c r="Q10" s="64"/>
      <c r="R10" s="64"/>
      <c r="S10" s="65"/>
      <c r="T10" s="1"/>
      <c r="AA10">
        <f>IF(O10=3,1,0)</f>
        <v>0</v>
      </c>
    </row>
    <row r="11" spans="1:43" ht="30" customHeight="1" x14ac:dyDescent="0.25">
      <c r="A11" s="7">
        <v>63</v>
      </c>
      <c r="B11" s="69" t="s">
        <v>303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1"/>
      <c r="O11" s="69"/>
      <c r="P11" s="70"/>
      <c r="Q11" s="70"/>
      <c r="R11" s="70"/>
      <c r="S11" s="71"/>
      <c r="T11" s="1"/>
      <c r="AA11">
        <f>IF(O11=11,1,0)</f>
        <v>0</v>
      </c>
    </row>
    <row r="12" spans="1:43" ht="30" customHeight="1" x14ac:dyDescent="0.25">
      <c r="A12" s="7">
        <v>64</v>
      </c>
      <c r="B12" s="63" t="s">
        <v>304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5"/>
      <c r="O12" s="63"/>
      <c r="P12" s="64"/>
      <c r="Q12" s="64"/>
      <c r="R12" s="64"/>
      <c r="S12" s="65"/>
      <c r="T12" s="1"/>
      <c r="AA12">
        <f>IF(O12=7,1,0)</f>
        <v>0</v>
      </c>
    </row>
    <row r="13" spans="1:43" ht="30" customHeight="1" x14ac:dyDescent="0.25">
      <c r="A13" s="7">
        <v>65</v>
      </c>
      <c r="B13" s="69" t="s">
        <v>305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1"/>
      <c r="O13" s="69"/>
      <c r="P13" s="70"/>
      <c r="Q13" s="70"/>
      <c r="R13" s="70"/>
      <c r="S13" s="71"/>
      <c r="T13" s="1"/>
      <c r="AA13">
        <f>IF(O13=36,1,0)</f>
        <v>0</v>
      </c>
    </row>
    <row r="14" spans="1:43" ht="30" customHeight="1" x14ac:dyDescent="0.25">
      <c r="A14" s="7">
        <v>66</v>
      </c>
      <c r="B14" s="63" t="s">
        <v>306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5"/>
      <c r="O14" s="66"/>
      <c r="P14" s="67"/>
      <c r="Q14" s="67"/>
      <c r="R14" s="67"/>
      <c r="S14" s="68"/>
      <c r="T14" s="1"/>
      <c r="AA14">
        <f>IF(O14=24,1,0)</f>
        <v>0</v>
      </c>
    </row>
    <row r="15" spans="1:43" ht="30" customHeight="1" x14ac:dyDescent="0.25">
      <c r="A15" s="7">
        <v>67</v>
      </c>
      <c r="B15" s="69" t="s">
        <v>307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1"/>
      <c r="O15" s="69"/>
      <c r="P15" s="70"/>
      <c r="Q15" s="70"/>
      <c r="R15" s="70"/>
      <c r="S15" s="71"/>
      <c r="T15" s="1"/>
      <c r="AA15">
        <f>IF(O15=18,1,0)</f>
        <v>0</v>
      </c>
    </row>
    <row r="16" spans="1:43" ht="30" customHeight="1" x14ac:dyDescent="0.25">
      <c r="A16" s="7">
        <v>68</v>
      </c>
      <c r="B16" s="63" t="s">
        <v>308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5"/>
      <c r="O16" s="66"/>
      <c r="P16" s="67"/>
      <c r="Q16" s="67"/>
      <c r="R16" s="67"/>
      <c r="S16" s="68"/>
      <c r="T16" s="1"/>
      <c r="AA16">
        <f>IF(O16=64,1,0)</f>
        <v>0</v>
      </c>
    </row>
    <row r="17" spans="1:27" ht="30" customHeight="1" x14ac:dyDescent="0.25">
      <c r="A17" s="7">
        <v>69</v>
      </c>
      <c r="B17" s="69" t="s">
        <v>309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1"/>
      <c r="O17" s="69"/>
      <c r="P17" s="70"/>
      <c r="Q17" s="70"/>
      <c r="R17" s="70"/>
      <c r="S17" s="71"/>
      <c r="T17" s="1"/>
      <c r="AA17">
        <f>IF(O17=37,1,0)</f>
        <v>0</v>
      </c>
    </row>
    <row r="18" spans="1:27" ht="30" customHeight="1" x14ac:dyDescent="0.25">
      <c r="A18" s="7">
        <v>70</v>
      </c>
      <c r="B18" s="63" t="s">
        <v>310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5"/>
      <c r="O18" s="66"/>
      <c r="P18" s="67"/>
      <c r="Q18" s="67"/>
      <c r="R18" s="67"/>
      <c r="S18" s="68"/>
      <c r="T18" s="1"/>
      <c r="AA18">
        <f>IF(O18=49,1,0)</f>
        <v>0</v>
      </c>
    </row>
    <row r="19" spans="1:27" ht="30" customHeight="1" x14ac:dyDescent="0.25">
      <c r="A19" s="7">
        <v>71</v>
      </c>
      <c r="B19" s="69" t="s">
        <v>311</v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1"/>
      <c r="O19" s="69"/>
      <c r="P19" s="70"/>
      <c r="Q19" s="70"/>
      <c r="R19" s="70"/>
      <c r="S19" s="71"/>
      <c r="T19" s="1"/>
      <c r="AA19">
        <f>IF(O19=2,1,0)</f>
        <v>0</v>
      </c>
    </row>
    <row r="20" spans="1:27" ht="30" customHeight="1" x14ac:dyDescent="0.25">
      <c r="A20" s="7">
        <v>72</v>
      </c>
      <c r="B20" s="63" t="s">
        <v>312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5"/>
      <c r="O20" s="66"/>
      <c r="P20" s="67"/>
      <c r="Q20" s="67"/>
      <c r="R20" s="67"/>
      <c r="S20" s="68"/>
      <c r="T20" s="1"/>
      <c r="AA20">
        <f>IF(O20=92,1,0)</f>
        <v>0</v>
      </c>
    </row>
    <row r="21" spans="1:27" ht="30" customHeight="1" x14ac:dyDescent="0.25">
      <c r="A21" s="7">
        <v>73</v>
      </c>
      <c r="B21" s="69" t="s">
        <v>313</v>
      </c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1"/>
      <c r="O21" s="69"/>
      <c r="P21" s="70"/>
      <c r="Q21" s="70"/>
      <c r="R21" s="70"/>
      <c r="S21" s="71"/>
      <c r="T21" s="1"/>
      <c r="AA21">
        <f>IF(O21=4,1,0)</f>
        <v>0</v>
      </c>
    </row>
    <row r="22" spans="1:27" ht="30" customHeight="1" x14ac:dyDescent="0.25">
      <c r="A22" s="7">
        <v>74</v>
      </c>
      <c r="B22" s="63" t="s">
        <v>314</v>
      </c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5"/>
      <c r="O22" s="66"/>
      <c r="P22" s="67"/>
      <c r="Q22" s="67"/>
      <c r="R22" s="67"/>
      <c r="S22" s="68"/>
      <c r="T22" s="1"/>
      <c r="AA22">
        <f>IF(O22=3,1,0)</f>
        <v>0</v>
      </c>
    </row>
    <row r="23" spans="1:27" ht="30" customHeight="1" x14ac:dyDescent="0.25">
      <c r="A23" s="7">
        <v>75</v>
      </c>
      <c r="B23" s="69" t="s">
        <v>315</v>
      </c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1"/>
      <c r="O23" s="69"/>
      <c r="P23" s="70"/>
      <c r="Q23" s="70"/>
      <c r="R23" s="70"/>
      <c r="S23" s="71"/>
      <c r="T23" s="1"/>
      <c r="AA23">
        <f>IF(O23=94,1,0)</f>
        <v>0</v>
      </c>
    </row>
    <row r="24" spans="1:27" ht="30" customHeight="1" x14ac:dyDescent="0.25">
      <c r="A24" s="7">
        <v>76</v>
      </c>
      <c r="B24" s="63" t="s">
        <v>316</v>
      </c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5"/>
      <c r="O24" s="66"/>
      <c r="P24" s="67"/>
      <c r="Q24" s="67"/>
      <c r="R24" s="67"/>
      <c r="S24" s="68"/>
      <c r="T24" s="1"/>
      <c r="AA24">
        <f>IF(O24=14,1,0)</f>
        <v>0</v>
      </c>
    </row>
    <row r="25" spans="1:27" ht="30" customHeight="1" x14ac:dyDescent="0.25">
      <c r="A25" s="7">
        <v>77</v>
      </c>
      <c r="B25" s="69" t="s">
        <v>317</v>
      </c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1"/>
      <c r="O25" s="69"/>
      <c r="P25" s="70"/>
      <c r="Q25" s="70"/>
      <c r="R25" s="70"/>
      <c r="S25" s="71"/>
      <c r="T25" s="1"/>
      <c r="AA25">
        <f>IF(O25=5,1,0)</f>
        <v>0</v>
      </c>
    </row>
    <row r="26" spans="1:27" ht="30" customHeight="1" x14ac:dyDescent="0.25">
      <c r="A26" s="7">
        <v>78</v>
      </c>
      <c r="B26" s="63" t="s">
        <v>318</v>
      </c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5"/>
      <c r="O26" s="66"/>
      <c r="P26" s="67"/>
      <c r="Q26" s="67"/>
      <c r="R26" s="67"/>
      <c r="S26" s="68"/>
      <c r="T26" s="1"/>
      <c r="AA26">
        <f>IF(O26=2,1,0)</f>
        <v>0</v>
      </c>
    </row>
    <row r="27" spans="1:27" ht="30" customHeight="1" x14ac:dyDescent="0.25">
      <c r="A27" s="7">
        <v>79</v>
      </c>
      <c r="B27" s="69" t="s">
        <v>319</v>
      </c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1"/>
      <c r="O27" s="69"/>
      <c r="P27" s="70"/>
      <c r="Q27" s="70"/>
      <c r="R27" s="70"/>
      <c r="S27" s="71"/>
      <c r="T27" s="1"/>
      <c r="AA27">
        <f>IF(O27=4,1,0)</f>
        <v>0</v>
      </c>
    </row>
    <row r="28" spans="1:27" ht="30" customHeight="1" x14ac:dyDescent="0.25">
      <c r="A28" s="7">
        <v>80</v>
      </c>
      <c r="B28" s="63" t="s">
        <v>320</v>
      </c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5"/>
      <c r="O28" s="66"/>
      <c r="P28" s="67"/>
      <c r="Q28" s="67"/>
      <c r="R28" s="67"/>
      <c r="S28" s="68"/>
      <c r="T28" s="1"/>
      <c r="AA28">
        <f>IF(O28=198,1,0)</f>
        <v>0</v>
      </c>
    </row>
    <row r="30" spans="1:27" x14ac:dyDescent="0.25">
      <c r="O30" s="17"/>
    </row>
  </sheetData>
  <mergeCells count="42">
    <mergeCell ref="A1:S7"/>
    <mergeCell ref="A8:S8"/>
    <mergeCell ref="B9:N9"/>
    <mergeCell ref="O9:S9"/>
    <mergeCell ref="B10:N10"/>
    <mergeCell ref="O10:S10"/>
    <mergeCell ref="B11:N11"/>
    <mergeCell ref="O11:S11"/>
    <mergeCell ref="B12:N12"/>
    <mergeCell ref="O12:S12"/>
    <mergeCell ref="B13:N13"/>
    <mergeCell ref="O13:S13"/>
    <mergeCell ref="B14:N14"/>
    <mergeCell ref="O14:S14"/>
    <mergeCell ref="B15:N15"/>
    <mergeCell ref="O15:S15"/>
    <mergeCell ref="B16:N16"/>
    <mergeCell ref="O16:S16"/>
    <mergeCell ref="B17:N17"/>
    <mergeCell ref="O17:S17"/>
    <mergeCell ref="B18:N18"/>
    <mergeCell ref="O18:S18"/>
    <mergeCell ref="B19:N19"/>
    <mergeCell ref="O19:S19"/>
    <mergeCell ref="B20:N20"/>
    <mergeCell ref="O20:S20"/>
    <mergeCell ref="B21:N21"/>
    <mergeCell ref="O21:S21"/>
    <mergeCell ref="B22:N22"/>
    <mergeCell ref="O22:S22"/>
    <mergeCell ref="B23:N23"/>
    <mergeCell ref="O23:S23"/>
    <mergeCell ref="B24:N24"/>
    <mergeCell ref="O24:S24"/>
    <mergeCell ref="B25:N25"/>
    <mergeCell ref="O25:S25"/>
    <mergeCell ref="B26:N26"/>
    <mergeCell ref="O26:S26"/>
    <mergeCell ref="B27:N27"/>
    <mergeCell ref="O27:S27"/>
    <mergeCell ref="B28:N28"/>
    <mergeCell ref="O28:S2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9" tint="0.59999389629810485"/>
  </sheetPr>
  <dimension ref="A1:S53"/>
  <sheetViews>
    <sheetView topLeftCell="A16" workbookViewId="0">
      <selection activeCell="P51" sqref="P51"/>
    </sheetView>
  </sheetViews>
  <sheetFormatPr defaultRowHeight="15" x14ac:dyDescent="0.25"/>
  <cols>
    <col min="3" max="3" width="9.140625" customWidth="1"/>
  </cols>
  <sheetData>
    <row r="1" spans="1:19" x14ac:dyDescent="0.25">
      <c r="A1" s="73" t="s">
        <v>321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</row>
    <row r="2" spans="1:19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spans="1:19" x14ac:dyDescent="0.25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</row>
    <row r="4" spans="1:19" x14ac:dyDescent="0.25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</row>
    <row r="5" spans="1:19" x14ac:dyDescent="0.25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</row>
    <row r="6" spans="1:19" x14ac:dyDescent="0.25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</row>
    <row r="7" spans="1:19" x14ac:dyDescent="0.25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</row>
    <row r="8" spans="1:19" x14ac:dyDescent="0.25">
      <c r="A8" s="73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</row>
    <row r="9" spans="1:19" x14ac:dyDescent="0.25">
      <c r="A9" s="73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</row>
    <row r="10" spans="1:19" x14ac:dyDescent="0.25">
      <c r="A10" s="73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</row>
    <row r="11" spans="1:19" x14ac:dyDescent="0.25">
      <c r="A11" s="73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</row>
    <row r="12" spans="1:19" x14ac:dyDescent="0.25">
      <c r="A12" s="73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</row>
    <row r="13" spans="1:19" x14ac:dyDescent="0.25">
      <c r="A13" s="73"/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</row>
    <row r="14" spans="1:19" x14ac:dyDescent="0.25">
      <c r="A14" s="73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</row>
    <row r="15" spans="1:19" x14ac:dyDescent="0.25">
      <c r="A15" s="73"/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</row>
    <row r="16" spans="1:19" x14ac:dyDescent="0.25">
      <c r="A16" s="73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</row>
    <row r="17" spans="1:19" x14ac:dyDescent="0.25">
      <c r="A17" s="73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</row>
    <row r="18" spans="1:19" x14ac:dyDescent="0.25">
      <c r="A18" s="73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</row>
    <row r="19" spans="1:19" x14ac:dyDescent="0.25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</row>
    <row r="20" spans="1:19" x14ac:dyDescent="0.25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</row>
    <row r="21" spans="1:19" x14ac:dyDescent="0.25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</row>
    <row r="22" spans="1:19" x14ac:dyDescent="0.25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</row>
    <row r="23" spans="1:19" x14ac:dyDescent="0.25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</row>
    <row r="26" spans="1:19" ht="15.75" x14ac:dyDescent="0.25">
      <c r="B26" s="76" t="s">
        <v>335</v>
      </c>
      <c r="C26" s="77"/>
      <c r="D26" s="77"/>
      <c r="E26" s="77"/>
      <c r="F26" s="77"/>
      <c r="G26" s="77"/>
      <c r="H26" s="77"/>
      <c r="I26" s="78"/>
      <c r="J26" s="12"/>
      <c r="K26" s="74" t="s">
        <v>330</v>
      </c>
      <c r="L26" s="75"/>
      <c r="M26" s="75"/>
      <c r="N26" s="75"/>
      <c r="O26" s="75"/>
      <c r="P26" s="75"/>
      <c r="Q26" s="75"/>
      <c r="R26" s="75"/>
    </row>
    <row r="27" spans="1:19" x14ac:dyDescent="0.25">
      <c r="B27" s="10">
        <v>1</v>
      </c>
      <c r="C27" s="16">
        <f>'I. (А)'!Y9</f>
        <v>0</v>
      </c>
      <c r="D27" s="10">
        <v>21</v>
      </c>
      <c r="E27" s="16">
        <f>'II. (К)'!Y9</f>
        <v>0</v>
      </c>
      <c r="F27" s="10">
        <v>41</v>
      </c>
      <c r="G27" s="16">
        <f>'III. (О)'!Y9</f>
        <v>0</v>
      </c>
      <c r="H27" s="10">
        <v>61</v>
      </c>
      <c r="I27" s="16">
        <f>'IV. (З)'!AA9</f>
        <v>0</v>
      </c>
      <c r="J27" s="8"/>
      <c r="K27" s="10">
        <v>1</v>
      </c>
      <c r="L27" s="10" t="s">
        <v>331</v>
      </c>
      <c r="M27" s="10">
        <v>21</v>
      </c>
      <c r="N27" s="10" t="s">
        <v>332</v>
      </c>
      <c r="O27" s="10">
        <v>41</v>
      </c>
      <c r="P27" s="10" t="s">
        <v>333</v>
      </c>
      <c r="Q27" s="10">
        <v>61</v>
      </c>
      <c r="R27" s="10">
        <v>24</v>
      </c>
    </row>
    <row r="28" spans="1:19" x14ac:dyDescent="0.25">
      <c r="B28" s="10">
        <v>2</v>
      </c>
      <c r="C28" s="16">
        <f>'I. (А)'!Y10</f>
        <v>0</v>
      </c>
      <c r="D28" s="10">
        <v>22</v>
      </c>
      <c r="E28" s="16">
        <f>'II. (К)'!Y10</f>
        <v>0</v>
      </c>
      <c r="F28" s="10">
        <v>42</v>
      </c>
      <c r="G28" s="16">
        <f>'III. (О)'!Y10</f>
        <v>0</v>
      </c>
      <c r="H28" s="10">
        <v>62</v>
      </c>
      <c r="I28" s="16">
        <f>'IV. (З)'!AA10</f>
        <v>0</v>
      </c>
      <c r="J28" s="8"/>
      <c r="K28" s="10">
        <v>2</v>
      </c>
      <c r="L28" s="10" t="s">
        <v>334</v>
      </c>
      <c r="M28" s="10">
        <v>22</v>
      </c>
      <c r="N28" s="10" t="s">
        <v>333</v>
      </c>
      <c r="O28" s="10">
        <v>42</v>
      </c>
      <c r="P28" s="10" t="s">
        <v>334</v>
      </c>
      <c r="Q28" s="10">
        <v>62</v>
      </c>
      <c r="R28" s="10">
        <v>3</v>
      </c>
    </row>
    <row r="29" spans="1:19" x14ac:dyDescent="0.25">
      <c r="B29" s="10">
        <v>3</v>
      </c>
      <c r="C29" s="16">
        <f>'I. (А)'!Y11</f>
        <v>0</v>
      </c>
      <c r="D29" s="10">
        <v>23</v>
      </c>
      <c r="E29" s="16">
        <f>'II. (К)'!Y11</f>
        <v>0</v>
      </c>
      <c r="F29" s="10">
        <v>43</v>
      </c>
      <c r="G29" s="16">
        <f>'III. (О)'!Y11</f>
        <v>0</v>
      </c>
      <c r="H29" s="10">
        <v>63</v>
      </c>
      <c r="I29" s="16">
        <f>'IV. (З)'!AA11</f>
        <v>0</v>
      </c>
      <c r="J29" s="8"/>
      <c r="K29" s="10">
        <v>3</v>
      </c>
      <c r="L29" s="10" t="s">
        <v>333</v>
      </c>
      <c r="M29" s="10">
        <v>23</v>
      </c>
      <c r="N29" s="10" t="s">
        <v>333</v>
      </c>
      <c r="O29" s="10">
        <v>43</v>
      </c>
      <c r="P29" s="10" t="s">
        <v>333</v>
      </c>
      <c r="Q29" s="10">
        <v>63</v>
      </c>
      <c r="R29" s="10">
        <v>11</v>
      </c>
    </row>
    <row r="30" spans="1:19" x14ac:dyDescent="0.25">
      <c r="B30" s="10">
        <v>4</v>
      </c>
      <c r="C30" s="16">
        <f>'I. (А)'!Y12</f>
        <v>0</v>
      </c>
      <c r="D30" s="10">
        <v>24</v>
      </c>
      <c r="E30" s="16">
        <f>'II. (К)'!Y12</f>
        <v>0</v>
      </c>
      <c r="F30" s="10">
        <v>44</v>
      </c>
      <c r="G30" s="16">
        <f>'III. (О)'!Y12</f>
        <v>0</v>
      </c>
      <c r="H30" s="10">
        <v>64</v>
      </c>
      <c r="I30" s="16">
        <f>'IV. (З)'!AA12</f>
        <v>0</v>
      </c>
      <c r="J30" s="8"/>
      <c r="K30" s="10">
        <v>4</v>
      </c>
      <c r="L30" s="10" t="s">
        <v>333</v>
      </c>
      <c r="M30" s="10">
        <v>24</v>
      </c>
      <c r="N30" s="10" t="s">
        <v>334</v>
      </c>
      <c r="O30" s="10">
        <v>44</v>
      </c>
      <c r="P30" s="10" t="s">
        <v>331</v>
      </c>
      <c r="Q30" s="10">
        <v>64</v>
      </c>
      <c r="R30" s="10">
        <v>7</v>
      </c>
    </row>
    <row r="31" spans="1:19" x14ac:dyDescent="0.25">
      <c r="B31" s="10">
        <v>5</v>
      </c>
      <c r="C31" s="16">
        <f>'I. (А)'!Y13</f>
        <v>0</v>
      </c>
      <c r="D31" s="10">
        <v>25</v>
      </c>
      <c r="E31" s="16">
        <f>'II. (К)'!Y13</f>
        <v>0</v>
      </c>
      <c r="F31" s="10">
        <v>45</v>
      </c>
      <c r="G31" s="16">
        <f>'III. (О)'!Y13</f>
        <v>0</v>
      </c>
      <c r="H31" s="10">
        <v>65</v>
      </c>
      <c r="I31" s="16">
        <f>'IV. (З)'!AA13</f>
        <v>0</v>
      </c>
      <c r="J31" s="8"/>
      <c r="K31" s="10">
        <v>5</v>
      </c>
      <c r="L31" s="10" t="s">
        <v>331</v>
      </c>
      <c r="M31" s="10">
        <v>25</v>
      </c>
      <c r="N31" s="10" t="s">
        <v>333</v>
      </c>
      <c r="O31" s="10">
        <v>45</v>
      </c>
      <c r="P31" s="10" t="s">
        <v>332</v>
      </c>
      <c r="Q31" s="10">
        <v>65</v>
      </c>
      <c r="R31" s="10">
        <v>36</v>
      </c>
    </row>
    <row r="32" spans="1:19" s="15" customFormat="1" ht="20.100000000000001" customHeight="1" x14ac:dyDescent="0.25">
      <c r="B32" s="85" t="s">
        <v>322</v>
      </c>
      <c r="C32" s="86"/>
      <c r="D32" s="86"/>
      <c r="E32" s="86"/>
      <c r="F32" s="86"/>
      <c r="G32" s="86"/>
      <c r="H32" s="72">
        <f>SUM(C27:C31,E27:E31,G27:G31)</f>
        <v>0</v>
      </c>
      <c r="I32" s="72"/>
      <c r="J32" s="8"/>
      <c r="K32" s="82" t="s">
        <v>322</v>
      </c>
      <c r="L32" s="83"/>
      <c r="M32" s="83"/>
      <c r="N32" s="83"/>
      <c r="O32" s="83"/>
      <c r="P32" s="83"/>
      <c r="Q32" s="83"/>
      <c r="R32" s="84"/>
    </row>
    <row r="33" spans="2:18" x14ac:dyDescent="0.25">
      <c r="B33" s="10">
        <v>6</v>
      </c>
      <c r="C33" s="16">
        <f>'I. (А)'!Y14</f>
        <v>0</v>
      </c>
      <c r="D33" s="10">
        <v>26</v>
      </c>
      <c r="E33" s="16">
        <f>'II. (К)'!Y14</f>
        <v>0</v>
      </c>
      <c r="F33" s="10">
        <v>46</v>
      </c>
      <c r="G33" s="16">
        <f>'III. (О)'!Y14</f>
        <v>0</v>
      </c>
      <c r="H33" s="10">
        <v>66</v>
      </c>
      <c r="I33" s="16">
        <f>'IV. (З)'!AA14</f>
        <v>0</v>
      </c>
      <c r="J33" s="8"/>
      <c r="K33" s="10">
        <v>6</v>
      </c>
      <c r="L33" s="10" t="s">
        <v>332</v>
      </c>
      <c r="M33" s="10">
        <v>26</v>
      </c>
      <c r="N33" s="10" t="s">
        <v>332</v>
      </c>
      <c r="O33" s="10">
        <v>46</v>
      </c>
      <c r="P33" s="10" t="s">
        <v>331</v>
      </c>
      <c r="Q33" s="10">
        <v>66</v>
      </c>
      <c r="R33" s="10">
        <v>24</v>
      </c>
    </row>
    <row r="34" spans="2:18" x14ac:dyDescent="0.25">
      <c r="B34" s="10">
        <v>7</v>
      </c>
      <c r="C34" s="16">
        <f>'I. (А)'!Y15</f>
        <v>0</v>
      </c>
      <c r="D34" s="10">
        <v>27</v>
      </c>
      <c r="E34" s="16">
        <f>'II. (К)'!Y15</f>
        <v>0</v>
      </c>
      <c r="F34" s="10">
        <v>47</v>
      </c>
      <c r="G34" s="16">
        <f>'III. (О)'!Y15</f>
        <v>0</v>
      </c>
      <c r="H34" s="10">
        <v>67</v>
      </c>
      <c r="I34" s="16">
        <f>'IV. (З)'!AA15</f>
        <v>0</v>
      </c>
      <c r="J34" s="8"/>
      <c r="K34" s="10">
        <v>7</v>
      </c>
      <c r="L34" s="10" t="s">
        <v>333</v>
      </c>
      <c r="M34" s="10">
        <v>27</v>
      </c>
      <c r="N34" s="10" t="s">
        <v>332</v>
      </c>
      <c r="O34" s="10">
        <v>47</v>
      </c>
      <c r="P34" s="10" t="s">
        <v>334</v>
      </c>
      <c r="Q34" s="10">
        <v>67</v>
      </c>
      <c r="R34" s="10">
        <v>18</v>
      </c>
    </row>
    <row r="35" spans="2:18" x14ac:dyDescent="0.25">
      <c r="B35" s="10">
        <v>8</v>
      </c>
      <c r="C35" s="16">
        <f>'I. (А)'!Y16</f>
        <v>0</v>
      </c>
      <c r="D35" s="10">
        <v>28</v>
      </c>
      <c r="E35" s="16">
        <f>'II. (К)'!Y16</f>
        <v>0</v>
      </c>
      <c r="F35" s="10">
        <v>48</v>
      </c>
      <c r="G35" s="16">
        <f>'III. (О)'!Y16</f>
        <v>0</v>
      </c>
      <c r="H35" s="10">
        <v>68</v>
      </c>
      <c r="I35" s="16">
        <f>'IV. (З)'!AA16</f>
        <v>0</v>
      </c>
      <c r="J35" s="8"/>
      <c r="K35" s="10">
        <v>8</v>
      </c>
      <c r="L35" s="10" t="s">
        <v>331</v>
      </c>
      <c r="M35" s="10">
        <v>28</v>
      </c>
      <c r="N35" s="10" t="s">
        <v>331</v>
      </c>
      <c r="O35" s="10">
        <v>48</v>
      </c>
      <c r="P35" s="10" t="s">
        <v>334</v>
      </c>
      <c r="Q35" s="10">
        <v>68</v>
      </c>
      <c r="R35" s="10">
        <v>64</v>
      </c>
    </row>
    <row r="36" spans="2:18" x14ac:dyDescent="0.25">
      <c r="B36" s="10">
        <v>9</v>
      </c>
      <c r="C36" s="16">
        <f>'I. (А)'!Y17</f>
        <v>0</v>
      </c>
      <c r="D36" s="10">
        <v>29</v>
      </c>
      <c r="E36" s="16">
        <f>'II. (К)'!Y17</f>
        <v>0</v>
      </c>
      <c r="F36" s="10">
        <v>49</v>
      </c>
      <c r="G36" s="16">
        <f>'III. (О)'!Y17</f>
        <v>0</v>
      </c>
      <c r="H36" s="10">
        <v>69</v>
      </c>
      <c r="I36" s="16">
        <f>'IV. (З)'!AA17</f>
        <v>0</v>
      </c>
      <c r="J36" s="8"/>
      <c r="K36" s="10">
        <v>9</v>
      </c>
      <c r="L36" s="10" t="s">
        <v>334</v>
      </c>
      <c r="M36" s="10">
        <v>29</v>
      </c>
      <c r="N36" s="10" t="s">
        <v>334</v>
      </c>
      <c r="O36" s="10">
        <v>49</v>
      </c>
      <c r="P36" s="10" t="s">
        <v>333</v>
      </c>
      <c r="Q36" s="10">
        <v>69</v>
      </c>
      <c r="R36" s="10">
        <v>37</v>
      </c>
    </row>
    <row r="37" spans="2:18" x14ac:dyDescent="0.25">
      <c r="B37" s="10">
        <v>10</v>
      </c>
      <c r="C37" s="16">
        <f>'I. (А)'!Y18</f>
        <v>0</v>
      </c>
      <c r="D37" s="10">
        <v>30</v>
      </c>
      <c r="E37" s="16">
        <f>'II. (К)'!Y18</f>
        <v>0</v>
      </c>
      <c r="F37" s="10">
        <v>50</v>
      </c>
      <c r="G37" s="16">
        <f>'III. (О)'!Y18</f>
        <v>0</v>
      </c>
      <c r="H37" s="10">
        <v>70</v>
      </c>
      <c r="I37" s="16">
        <f>'IV. (З)'!AA18</f>
        <v>0</v>
      </c>
      <c r="J37" s="8"/>
      <c r="K37" s="10">
        <v>10</v>
      </c>
      <c r="L37" s="10" t="s">
        <v>333</v>
      </c>
      <c r="M37" s="10">
        <v>30</v>
      </c>
      <c r="N37" s="10" t="s">
        <v>333</v>
      </c>
      <c r="O37" s="10">
        <v>50</v>
      </c>
      <c r="P37" s="10" t="s">
        <v>332</v>
      </c>
      <c r="Q37" s="10">
        <v>70</v>
      </c>
      <c r="R37" s="10">
        <v>49</v>
      </c>
    </row>
    <row r="38" spans="2:18" s="15" customFormat="1" ht="20.100000000000001" customHeight="1" x14ac:dyDescent="0.25">
      <c r="B38" s="85" t="s">
        <v>323</v>
      </c>
      <c r="C38" s="86"/>
      <c r="D38" s="86"/>
      <c r="E38" s="86"/>
      <c r="F38" s="86"/>
      <c r="G38" s="86"/>
      <c r="H38" s="72">
        <f>SUM(C33:C37,E33:E37,G33:G37)</f>
        <v>0</v>
      </c>
      <c r="I38" s="72"/>
      <c r="J38" s="8"/>
      <c r="K38" s="82" t="s">
        <v>323</v>
      </c>
      <c r="L38" s="83"/>
      <c r="M38" s="83"/>
      <c r="N38" s="83"/>
      <c r="O38" s="83"/>
      <c r="P38" s="83"/>
      <c r="Q38" s="83"/>
      <c r="R38" s="84"/>
    </row>
    <row r="39" spans="2:18" x14ac:dyDescent="0.25">
      <c r="B39" s="10">
        <v>11</v>
      </c>
      <c r="C39" s="16">
        <f>'I. (А)'!Y19</f>
        <v>0</v>
      </c>
      <c r="D39" s="10">
        <v>31</v>
      </c>
      <c r="E39" s="16">
        <f>'II. (К)'!Y19</f>
        <v>0</v>
      </c>
      <c r="F39" s="10">
        <v>51</v>
      </c>
      <c r="G39" s="16">
        <f>'III. (О)'!Y19</f>
        <v>0</v>
      </c>
      <c r="H39" s="10">
        <v>71</v>
      </c>
      <c r="I39" s="16">
        <f>'IV. (З)'!AA19</f>
        <v>0</v>
      </c>
      <c r="J39" s="8"/>
      <c r="K39" s="10">
        <v>11</v>
      </c>
      <c r="L39" s="10" t="s">
        <v>332</v>
      </c>
      <c r="M39" s="10">
        <v>31</v>
      </c>
      <c r="N39" s="10" t="s">
        <v>334</v>
      </c>
      <c r="O39" s="10">
        <v>51</v>
      </c>
      <c r="P39" s="10" t="s">
        <v>333</v>
      </c>
      <c r="Q39" s="10">
        <v>71</v>
      </c>
      <c r="R39" s="10">
        <v>2</v>
      </c>
    </row>
    <row r="40" spans="2:18" x14ac:dyDescent="0.25">
      <c r="B40" s="10">
        <v>12</v>
      </c>
      <c r="C40" s="16">
        <f>'I. (А)'!Y20</f>
        <v>0</v>
      </c>
      <c r="D40" s="10">
        <v>32</v>
      </c>
      <c r="E40" s="16">
        <f>'II. (К)'!Y20</f>
        <v>0</v>
      </c>
      <c r="F40" s="10">
        <v>52</v>
      </c>
      <c r="G40" s="16">
        <f>'III. (О)'!Y20</f>
        <v>0</v>
      </c>
      <c r="H40" s="10">
        <v>72</v>
      </c>
      <c r="I40" s="16">
        <f>'IV. (З)'!AA20</f>
        <v>0</v>
      </c>
      <c r="J40" s="8"/>
      <c r="K40" s="10">
        <v>12</v>
      </c>
      <c r="L40" s="10" t="s">
        <v>333</v>
      </c>
      <c r="M40" s="10">
        <v>32</v>
      </c>
      <c r="N40" s="10" t="s">
        <v>332</v>
      </c>
      <c r="O40" s="10">
        <v>52</v>
      </c>
      <c r="P40" s="10" t="s">
        <v>332</v>
      </c>
      <c r="Q40" s="10">
        <v>72</v>
      </c>
      <c r="R40" s="10">
        <v>92</v>
      </c>
    </row>
    <row r="41" spans="2:18" x14ac:dyDescent="0.25">
      <c r="B41" s="10">
        <v>13</v>
      </c>
      <c r="C41" s="16">
        <f>'I. (А)'!Y21</f>
        <v>0</v>
      </c>
      <c r="D41" s="10">
        <v>33</v>
      </c>
      <c r="E41" s="16">
        <f>'II. (К)'!Y21</f>
        <v>0</v>
      </c>
      <c r="F41" s="10">
        <v>53</v>
      </c>
      <c r="G41" s="16">
        <f>'III. (О)'!Y21</f>
        <v>0</v>
      </c>
      <c r="H41" s="10">
        <v>73</v>
      </c>
      <c r="I41" s="16">
        <f>'IV. (З)'!AA21</f>
        <v>0</v>
      </c>
      <c r="J41" s="8"/>
      <c r="K41" s="10">
        <v>13</v>
      </c>
      <c r="L41" s="10" t="s">
        <v>334</v>
      </c>
      <c r="M41" s="10">
        <v>33</v>
      </c>
      <c r="N41" s="10" t="s">
        <v>331</v>
      </c>
      <c r="O41" s="10">
        <v>53</v>
      </c>
      <c r="P41" s="10" t="s">
        <v>333</v>
      </c>
      <c r="Q41" s="10">
        <v>73</v>
      </c>
      <c r="R41" s="10">
        <v>4</v>
      </c>
    </row>
    <row r="42" spans="2:18" x14ac:dyDescent="0.25">
      <c r="B42" s="10">
        <v>14</v>
      </c>
      <c r="C42" s="16">
        <f>'I. (А)'!Y22</f>
        <v>0</v>
      </c>
      <c r="D42" s="10">
        <v>34</v>
      </c>
      <c r="E42" s="16">
        <f>'II. (К)'!Y22</f>
        <v>0</v>
      </c>
      <c r="F42" s="10">
        <v>54</v>
      </c>
      <c r="G42" s="16">
        <f>'III. (О)'!Y22</f>
        <v>0</v>
      </c>
      <c r="H42" s="10">
        <v>74</v>
      </c>
      <c r="I42" s="16">
        <f>'IV. (З)'!AA22</f>
        <v>0</v>
      </c>
      <c r="J42" s="8"/>
      <c r="K42" s="10">
        <v>14</v>
      </c>
      <c r="L42" s="10" t="s">
        <v>331</v>
      </c>
      <c r="M42" s="10">
        <v>34</v>
      </c>
      <c r="N42" s="10" t="s">
        <v>331</v>
      </c>
      <c r="O42" s="10">
        <v>54</v>
      </c>
      <c r="P42" s="10" t="s">
        <v>331</v>
      </c>
      <c r="Q42" s="10">
        <v>74</v>
      </c>
      <c r="R42" s="10">
        <v>3</v>
      </c>
    </row>
    <row r="43" spans="2:18" x14ac:dyDescent="0.25">
      <c r="B43" s="10">
        <v>15</v>
      </c>
      <c r="C43" s="16">
        <f>'I. (А)'!Y23</f>
        <v>0</v>
      </c>
      <c r="D43" s="10">
        <v>35</v>
      </c>
      <c r="E43" s="16">
        <f>'II. (К)'!Y23</f>
        <v>0</v>
      </c>
      <c r="F43" s="10">
        <v>55</v>
      </c>
      <c r="G43" s="16">
        <f>'III. (О)'!Y23</f>
        <v>0</v>
      </c>
      <c r="H43" s="10">
        <v>75</v>
      </c>
      <c r="I43" s="16">
        <f>'IV. (З)'!AA23</f>
        <v>0</v>
      </c>
      <c r="J43" s="8"/>
      <c r="K43" s="10">
        <v>15</v>
      </c>
      <c r="L43" s="10" t="s">
        <v>332</v>
      </c>
      <c r="M43" s="10">
        <v>35</v>
      </c>
      <c r="N43" s="10" t="s">
        <v>333</v>
      </c>
      <c r="O43" s="10">
        <v>55</v>
      </c>
      <c r="P43" s="10" t="s">
        <v>334</v>
      </c>
      <c r="Q43" s="10">
        <v>75</v>
      </c>
      <c r="R43" s="10">
        <v>94</v>
      </c>
    </row>
    <row r="44" spans="2:18" s="15" customFormat="1" ht="20.100000000000001" customHeight="1" x14ac:dyDescent="0.25">
      <c r="B44" s="85" t="s">
        <v>324</v>
      </c>
      <c r="C44" s="86"/>
      <c r="D44" s="86"/>
      <c r="E44" s="86"/>
      <c r="F44" s="86"/>
      <c r="G44" s="86"/>
      <c r="H44" s="72">
        <f>SUM(C39:C43,E39:E43,G39:G43)</f>
        <v>0</v>
      </c>
      <c r="I44" s="72"/>
      <c r="J44" s="8"/>
      <c r="K44" s="82" t="s">
        <v>324</v>
      </c>
      <c r="L44" s="83"/>
      <c r="M44" s="83"/>
      <c r="N44" s="83"/>
      <c r="O44" s="83"/>
      <c r="P44" s="83"/>
      <c r="Q44" s="83"/>
      <c r="R44" s="84"/>
    </row>
    <row r="45" spans="2:18" x14ac:dyDescent="0.25">
      <c r="B45" s="10">
        <v>16</v>
      </c>
      <c r="C45" s="16">
        <f>'I. (А)'!Y24</f>
        <v>0</v>
      </c>
      <c r="D45" s="10">
        <v>36</v>
      </c>
      <c r="E45" s="16">
        <f>'II. (К)'!Y24</f>
        <v>0</v>
      </c>
      <c r="F45" s="10">
        <v>56</v>
      </c>
      <c r="G45" s="16">
        <f>'III. (О)'!Y24</f>
        <v>0</v>
      </c>
      <c r="H45" s="10">
        <v>76</v>
      </c>
      <c r="I45" s="16">
        <f>'IV. (З)'!AA23</f>
        <v>0</v>
      </c>
      <c r="J45" s="8"/>
      <c r="K45" s="10">
        <v>16</v>
      </c>
      <c r="L45" s="10" t="s">
        <v>332</v>
      </c>
      <c r="M45" s="10">
        <v>36</v>
      </c>
      <c r="N45" s="10" t="s">
        <v>331</v>
      </c>
      <c r="O45" s="10">
        <v>56</v>
      </c>
      <c r="P45" s="10" t="s">
        <v>331</v>
      </c>
      <c r="Q45" s="10">
        <v>76</v>
      </c>
      <c r="R45" s="10">
        <v>14</v>
      </c>
    </row>
    <row r="46" spans="2:18" x14ac:dyDescent="0.25">
      <c r="B46" s="10">
        <v>17</v>
      </c>
      <c r="C46" s="16">
        <f>'I. (А)'!Y25</f>
        <v>0</v>
      </c>
      <c r="D46" s="10">
        <v>37</v>
      </c>
      <c r="E46" s="16">
        <f>'II. (К)'!Y25</f>
        <v>0</v>
      </c>
      <c r="F46" s="10">
        <v>57</v>
      </c>
      <c r="G46" s="16">
        <f>'III. (О)'!Y25</f>
        <v>0</v>
      </c>
      <c r="H46" s="10">
        <v>77</v>
      </c>
      <c r="I46" s="16">
        <f>'IV. (З)'!AA24</f>
        <v>0</v>
      </c>
      <c r="J46" s="8"/>
      <c r="K46" s="10">
        <v>17</v>
      </c>
      <c r="L46" s="10" t="s">
        <v>333</v>
      </c>
      <c r="M46" s="10">
        <v>37</v>
      </c>
      <c r="N46" s="10" t="s">
        <v>333</v>
      </c>
      <c r="O46" s="10">
        <v>57</v>
      </c>
      <c r="P46" s="10" t="s">
        <v>333</v>
      </c>
      <c r="Q46" s="10">
        <v>77</v>
      </c>
      <c r="R46" s="10">
        <v>5</v>
      </c>
    </row>
    <row r="47" spans="2:18" x14ac:dyDescent="0.25">
      <c r="B47" s="10">
        <v>18</v>
      </c>
      <c r="C47" s="16">
        <f>'I. (А)'!Y26</f>
        <v>0</v>
      </c>
      <c r="D47" s="10">
        <v>38</v>
      </c>
      <c r="E47" s="16">
        <f>'II. (К)'!Y26</f>
        <v>0</v>
      </c>
      <c r="F47" s="10">
        <v>58</v>
      </c>
      <c r="G47" s="16">
        <f>'III. (О)'!Y26</f>
        <v>0</v>
      </c>
      <c r="H47" s="10">
        <v>78</v>
      </c>
      <c r="I47" s="16">
        <f>'IV. (З)'!AA25</f>
        <v>0</v>
      </c>
      <c r="J47" s="8"/>
      <c r="K47" s="10">
        <v>18</v>
      </c>
      <c r="L47" s="10" t="s">
        <v>332</v>
      </c>
      <c r="M47" s="10">
        <v>38</v>
      </c>
      <c r="N47" s="10" t="s">
        <v>334</v>
      </c>
      <c r="O47" s="10">
        <v>58</v>
      </c>
      <c r="P47" s="10" t="s">
        <v>332</v>
      </c>
      <c r="Q47" s="10">
        <v>78</v>
      </c>
      <c r="R47" s="10">
        <v>2</v>
      </c>
    </row>
    <row r="48" spans="2:18" x14ac:dyDescent="0.25">
      <c r="B48" s="10">
        <v>19</v>
      </c>
      <c r="C48" s="16">
        <f>'I. (А)'!Y27</f>
        <v>0</v>
      </c>
      <c r="D48" s="10">
        <v>39</v>
      </c>
      <c r="E48" s="16">
        <f>'II. (К)'!Y27</f>
        <v>0</v>
      </c>
      <c r="F48" s="10">
        <v>59</v>
      </c>
      <c r="G48" s="16">
        <f>'III. (О)'!Y27</f>
        <v>0</v>
      </c>
      <c r="H48" s="10">
        <v>79</v>
      </c>
      <c r="I48" s="16">
        <f>'IV. (З)'!AA26</f>
        <v>0</v>
      </c>
      <c r="J48" s="8"/>
      <c r="K48" s="10">
        <v>19</v>
      </c>
      <c r="L48" s="10" t="s">
        <v>334</v>
      </c>
      <c r="M48" s="10">
        <v>39</v>
      </c>
      <c r="N48" s="10" t="s">
        <v>334</v>
      </c>
      <c r="O48" s="10">
        <v>59</v>
      </c>
      <c r="P48" s="10" t="s">
        <v>331</v>
      </c>
      <c r="Q48" s="10">
        <v>79</v>
      </c>
      <c r="R48" s="10">
        <v>4</v>
      </c>
    </row>
    <row r="49" spans="2:18" x14ac:dyDescent="0.25">
      <c r="B49" s="10">
        <v>20</v>
      </c>
      <c r="C49" s="16">
        <f>'I. (А)'!Y28</f>
        <v>0</v>
      </c>
      <c r="D49" s="10">
        <v>40</v>
      </c>
      <c r="E49" s="16">
        <f>'II. (К)'!Y28</f>
        <v>0</v>
      </c>
      <c r="F49" s="10">
        <v>60</v>
      </c>
      <c r="G49" s="16">
        <f>'III. (О)'!Y28</f>
        <v>0</v>
      </c>
      <c r="H49" s="10">
        <v>80</v>
      </c>
      <c r="I49" s="16">
        <f>'IV. (З)'!AA27</f>
        <v>0</v>
      </c>
      <c r="J49" s="8"/>
      <c r="K49" s="10">
        <v>20</v>
      </c>
      <c r="L49" s="10" t="s">
        <v>331</v>
      </c>
      <c r="M49" s="10">
        <v>40</v>
      </c>
      <c r="N49" s="10" t="s">
        <v>332</v>
      </c>
      <c r="O49" s="10">
        <v>60</v>
      </c>
      <c r="P49" s="10" t="s">
        <v>334</v>
      </c>
      <c r="Q49" s="10">
        <v>80</v>
      </c>
      <c r="R49" s="10">
        <v>198</v>
      </c>
    </row>
    <row r="50" spans="2:18" s="15" customFormat="1" ht="20.100000000000001" customHeight="1" x14ac:dyDescent="0.25">
      <c r="B50" s="85" t="s">
        <v>325</v>
      </c>
      <c r="C50" s="86"/>
      <c r="D50" s="86"/>
      <c r="E50" s="86"/>
      <c r="F50" s="86"/>
      <c r="G50" s="86"/>
      <c r="H50" s="72">
        <f>SUM(C45:C49,E45:E49,G45:G49)</f>
        <v>0</v>
      </c>
      <c r="I50" s="72"/>
      <c r="J50" s="8"/>
      <c r="K50" s="82" t="s">
        <v>325</v>
      </c>
      <c r="L50" s="83"/>
      <c r="M50" s="83"/>
      <c r="N50" s="83"/>
      <c r="O50" s="83"/>
      <c r="P50" s="83"/>
      <c r="Q50" s="83"/>
      <c r="R50" s="84"/>
    </row>
    <row r="51" spans="2:18" s="15" customFormat="1" ht="20.100000000000001" customHeight="1" x14ac:dyDescent="0.25">
      <c r="B51" s="13" t="s">
        <v>327</v>
      </c>
      <c r="C51" s="14">
        <f>SUM(C27:C31,C33:C37,C39:C43,C45:C49)</f>
        <v>0</v>
      </c>
      <c r="D51" s="13" t="s">
        <v>328</v>
      </c>
      <c r="E51" s="14">
        <f>SUM(E27:E31,E33:E37,E39:E43,E45:E49)</f>
        <v>0</v>
      </c>
      <c r="F51" s="13" t="s">
        <v>329</v>
      </c>
      <c r="G51" s="14">
        <f>SUM(G27:G31,G33:G37,G39:G43,G45:G49)</f>
        <v>0</v>
      </c>
      <c r="H51" s="13" t="s">
        <v>326</v>
      </c>
      <c r="I51" s="14">
        <f>SUM(I27:I31,I33:I37,I39:I43,I45:I49)</f>
        <v>0</v>
      </c>
      <c r="J51" s="9"/>
      <c r="K51" s="13" t="s">
        <v>327</v>
      </c>
      <c r="L51" s="10"/>
      <c r="M51" s="13" t="s">
        <v>328</v>
      </c>
      <c r="N51" s="10"/>
      <c r="O51" s="13" t="s">
        <v>329</v>
      </c>
      <c r="P51" s="10"/>
      <c r="Q51" s="13" t="s">
        <v>326</v>
      </c>
      <c r="R51" s="11"/>
    </row>
    <row r="52" spans="2:18" x14ac:dyDescent="0.25">
      <c r="B52" s="81">
        <f>SUM(C51,E51,G51,I51)</f>
        <v>0</v>
      </c>
      <c r="C52" s="81"/>
      <c r="D52" s="81"/>
      <c r="E52" s="81"/>
      <c r="F52" s="81"/>
      <c r="G52" s="81"/>
      <c r="H52" s="81"/>
      <c r="I52" s="81"/>
      <c r="K52" s="79"/>
      <c r="L52" s="79"/>
      <c r="M52" s="79"/>
      <c r="N52" s="79"/>
      <c r="O52" s="79"/>
      <c r="P52" s="79"/>
      <c r="Q52" s="79"/>
      <c r="R52" s="79"/>
    </row>
    <row r="53" spans="2:18" x14ac:dyDescent="0.25">
      <c r="B53" s="81"/>
      <c r="C53" s="81"/>
      <c r="D53" s="81"/>
      <c r="E53" s="81"/>
      <c r="F53" s="81"/>
      <c r="G53" s="81"/>
      <c r="H53" s="81"/>
      <c r="I53" s="81"/>
      <c r="K53" s="80"/>
      <c r="L53" s="80"/>
      <c r="M53" s="80"/>
      <c r="N53" s="80"/>
      <c r="O53" s="80"/>
      <c r="P53" s="80"/>
      <c r="Q53" s="80"/>
      <c r="R53" s="80"/>
    </row>
  </sheetData>
  <mergeCells count="17">
    <mergeCell ref="B50:G50"/>
    <mergeCell ref="H50:I50"/>
    <mergeCell ref="A1:S23"/>
    <mergeCell ref="K26:R26"/>
    <mergeCell ref="B26:I26"/>
    <mergeCell ref="K52:R53"/>
    <mergeCell ref="B52:I53"/>
    <mergeCell ref="K44:R44"/>
    <mergeCell ref="K38:R38"/>
    <mergeCell ref="K32:R32"/>
    <mergeCell ref="K50:R50"/>
    <mergeCell ref="B32:G32"/>
    <mergeCell ref="H32:I32"/>
    <mergeCell ref="B38:G38"/>
    <mergeCell ref="H38:I38"/>
    <mergeCell ref="B44:G44"/>
    <mergeCell ref="H44:I4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7"/>
  <dimension ref="A1:O43"/>
  <sheetViews>
    <sheetView zoomScaleNormal="100" workbookViewId="0">
      <selection activeCell="K13" sqref="K13"/>
    </sheetView>
  </sheetViews>
  <sheetFormatPr defaultRowHeight="15" x14ac:dyDescent="0.25"/>
  <cols>
    <col min="1" max="1" width="11" customWidth="1"/>
    <col min="5" max="5" width="8.140625" customWidth="1"/>
    <col min="6" max="6" width="11.42578125" customWidth="1"/>
    <col min="8" max="8" width="14.85546875" customWidth="1"/>
  </cols>
  <sheetData>
    <row r="1" spans="1:15" ht="26.25" x14ac:dyDescent="0.4">
      <c r="A1" s="92" t="s">
        <v>359</v>
      </c>
      <c r="B1" s="92"/>
      <c r="C1" s="92"/>
      <c r="D1" s="92"/>
      <c r="E1" s="92"/>
      <c r="F1" s="92"/>
      <c r="G1" s="92"/>
      <c r="H1" s="92"/>
    </row>
    <row r="2" spans="1:15" x14ac:dyDescent="0.25">
      <c r="A2" s="20"/>
      <c r="B2" s="20"/>
      <c r="C2" s="20"/>
      <c r="D2" s="20"/>
      <c r="E2" s="20"/>
      <c r="F2" s="20"/>
      <c r="G2" s="20"/>
      <c r="H2" s="20"/>
    </row>
    <row r="3" spans="1:15" ht="18.75" x14ac:dyDescent="0.25">
      <c r="A3" s="21" t="s">
        <v>355</v>
      </c>
      <c r="B3" s="93" t="str">
        <f>PROPER(Введение!D1)</f>
        <v/>
      </c>
      <c r="C3" s="93"/>
      <c r="D3" s="93"/>
      <c r="E3" s="93"/>
      <c r="F3" s="93"/>
      <c r="G3" s="21" t="s">
        <v>353</v>
      </c>
      <c r="H3" s="22">
        <f>Введение!D3</f>
        <v>0</v>
      </c>
      <c r="I3" s="23"/>
      <c r="J3" s="23"/>
      <c r="K3" s="23"/>
      <c r="L3" s="24"/>
      <c r="M3" s="24"/>
      <c r="N3" s="24"/>
      <c r="O3" s="24"/>
    </row>
    <row r="4" spans="1:15" ht="18.75" x14ac:dyDescent="0.25">
      <c r="A4" s="21" t="s">
        <v>354</v>
      </c>
      <c r="B4" s="93" t="str">
        <f>CONCATENATE(Введение!D2, " лет")</f>
        <v xml:space="preserve"> лет</v>
      </c>
      <c r="C4" s="93"/>
      <c r="D4" s="93"/>
      <c r="E4" s="93"/>
      <c r="F4" s="93"/>
      <c r="G4" s="21" t="s">
        <v>356</v>
      </c>
      <c r="H4" s="25">
        <f ca="1">TODAY()</f>
        <v>44411</v>
      </c>
      <c r="I4" s="24"/>
      <c r="J4" s="24"/>
      <c r="K4" s="26"/>
      <c r="L4" s="26"/>
      <c r="M4" s="26"/>
      <c r="N4" s="26"/>
      <c r="O4" s="26"/>
    </row>
    <row r="5" spans="1:15" ht="18.75" x14ac:dyDescent="0.3">
      <c r="A5" s="27"/>
      <c r="B5" s="27"/>
      <c r="C5" s="27"/>
      <c r="D5" s="27"/>
      <c r="E5" s="27"/>
      <c r="F5" s="27"/>
      <c r="G5" s="27"/>
      <c r="H5" s="27"/>
      <c r="I5" s="28"/>
    </row>
    <row r="6" spans="1:15" ht="18.75" x14ac:dyDescent="0.3">
      <c r="A6" s="91" t="s">
        <v>357</v>
      </c>
      <c r="B6" s="91"/>
      <c r="C6" s="91"/>
      <c r="D6" s="91"/>
      <c r="E6" s="91"/>
      <c r="F6" s="94" t="s">
        <v>358</v>
      </c>
      <c r="G6" s="95"/>
      <c r="H6" s="96"/>
      <c r="I6" s="28"/>
    </row>
    <row r="7" spans="1:15" ht="18.75" x14ac:dyDescent="0.3">
      <c r="A7" s="87" t="s">
        <v>360</v>
      </c>
      <c r="B7" s="87"/>
      <c r="C7" s="87"/>
      <c r="D7" s="87"/>
      <c r="E7" s="87"/>
      <c r="F7" s="88">
        <f>'Обработка результатов'!C51</f>
        <v>0</v>
      </c>
      <c r="G7" s="89"/>
      <c r="H7" s="90"/>
      <c r="I7" s="28"/>
    </row>
    <row r="8" spans="1:15" ht="18.75" x14ac:dyDescent="0.3">
      <c r="A8" s="87" t="s">
        <v>361</v>
      </c>
      <c r="B8" s="87"/>
      <c r="C8" s="87"/>
      <c r="D8" s="87"/>
      <c r="E8" s="87"/>
      <c r="F8" s="88">
        <f>'Обработка результатов'!E51</f>
        <v>0</v>
      </c>
      <c r="G8" s="89"/>
      <c r="H8" s="90"/>
      <c r="I8" s="28"/>
    </row>
    <row r="9" spans="1:15" ht="18.75" x14ac:dyDescent="0.25">
      <c r="A9" s="87" t="s">
        <v>362</v>
      </c>
      <c r="B9" s="87"/>
      <c r="C9" s="87"/>
      <c r="D9" s="87"/>
      <c r="E9" s="87"/>
      <c r="F9" s="88">
        <f>'Обработка результатов'!G51</f>
        <v>0</v>
      </c>
      <c r="G9" s="89"/>
      <c r="H9" s="90"/>
      <c r="I9" s="17"/>
      <c r="J9" s="17"/>
    </row>
    <row r="10" spans="1:15" ht="18.75" x14ac:dyDescent="0.25">
      <c r="A10" s="87" t="s">
        <v>363</v>
      </c>
      <c r="B10" s="87"/>
      <c r="C10" s="87"/>
      <c r="D10" s="87"/>
      <c r="E10" s="87"/>
      <c r="F10" s="88">
        <f>'Обработка результатов'!I51</f>
        <v>0</v>
      </c>
      <c r="G10" s="89"/>
      <c r="H10" s="90"/>
    </row>
    <row r="11" spans="1:15" ht="18.75" customHeight="1" x14ac:dyDescent="0.25">
      <c r="A11" s="87" t="s">
        <v>322</v>
      </c>
      <c r="B11" s="87"/>
      <c r="C11" s="87"/>
      <c r="D11" s="87"/>
      <c r="E11" s="87"/>
      <c r="F11" s="97">
        <f>'Обработка результатов'!H32</f>
        <v>0</v>
      </c>
      <c r="G11" s="98"/>
      <c r="H11" s="99"/>
    </row>
    <row r="12" spans="1:15" ht="18.75" customHeight="1" x14ac:dyDescent="0.25">
      <c r="A12" s="87" t="s">
        <v>323</v>
      </c>
      <c r="B12" s="87"/>
      <c r="C12" s="87"/>
      <c r="D12" s="87"/>
      <c r="E12" s="87"/>
      <c r="F12" s="88">
        <f>'Обработка результатов'!H38</f>
        <v>0</v>
      </c>
      <c r="G12" s="89"/>
      <c r="H12" s="90"/>
    </row>
    <row r="13" spans="1:15" ht="18.75" customHeight="1" x14ac:dyDescent="0.25">
      <c r="A13" s="87" t="s">
        <v>324</v>
      </c>
      <c r="B13" s="87"/>
      <c r="C13" s="87"/>
      <c r="D13" s="87"/>
      <c r="E13" s="87"/>
      <c r="F13" s="88">
        <f>'Обработка результатов'!H44</f>
        <v>0</v>
      </c>
      <c r="G13" s="89"/>
      <c r="H13" s="90"/>
    </row>
    <row r="14" spans="1:15" ht="18.75" customHeight="1" x14ac:dyDescent="0.25">
      <c r="A14" s="87" t="s">
        <v>325</v>
      </c>
      <c r="B14" s="87"/>
      <c r="C14" s="87"/>
      <c r="D14" s="87"/>
      <c r="E14" s="87"/>
      <c r="F14" s="88">
        <f>'Обработка результатов'!H50</f>
        <v>0</v>
      </c>
      <c r="G14" s="89"/>
      <c r="H14" s="90"/>
    </row>
    <row r="15" spans="1:15" x14ac:dyDescent="0.25">
      <c r="A15" s="20"/>
      <c r="B15" s="30"/>
      <c r="C15" s="30"/>
      <c r="D15" s="30"/>
      <c r="E15" s="30"/>
      <c r="F15" s="30"/>
      <c r="G15" s="30"/>
      <c r="H15" s="30"/>
    </row>
    <row r="16" spans="1:15" x14ac:dyDescent="0.25">
      <c r="A16" s="20"/>
      <c r="B16" s="20"/>
      <c r="C16" s="20"/>
      <c r="D16" s="20"/>
      <c r="E16" s="20"/>
      <c r="F16" s="20"/>
      <c r="G16" s="20"/>
      <c r="H16" s="20"/>
    </row>
    <row r="17" spans="1:8" x14ac:dyDescent="0.25">
      <c r="A17" s="29"/>
      <c r="B17" s="29"/>
      <c r="C17" s="29"/>
      <c r="D17" s="29"/>
      <c r="E17" s="29"/>
      <c r="F17" s="29"/>
      <c r="G17" s="29"/>
      <c r="H17" s="29"/>
    </row>
    <row r="18" spans="1:8" x14ac:dyDescent="0.25">
      <c r="A18" s="29"/>
      <c r="B18" s="29"/>
      <c r="C18" s="29"/>
      <c r="D18" s="29"/>
      <c r="E18" s="29"/>
      <c r="F18" s="29"/>
      <c r="G18" s="29"/>
      <c r="H18" s="29"/>
    </row>
    <row r="19" spans="1:8" x14ac:dyDescent="0.25">
      <c r="A19" s="29"/>
      <c r="B19" s="29"/>
      <c r="C19" s="29"/>
      <c r="D19" s="29"/>
      <c r="E19" s="29"/>
      <c r="F19" s="29"/>
      <c r="G19" s="29"/>
      <c r="H19" s="29"/>
    </row>
    <row r="20" spans="1:8" x14ac:dyDescent="0.25">
      <c r="A20" s="29"/>
      <c r="B20" s="29"/>
      <c r="C20" s="29"/>
      <c r="D20" s="29"/>
      <c r="E20" s="29"/>
      <c r="F20" s="29"/>
      <c r="G20" s="29"/>
      <c r="H20" s="29"/>
    </row>
    <row r="21" spans="1:8" x14ac:dyDescent="0.25">
      <c r="A21" s="29"/>
      <c r="B21" s="29"/>
      <c r="C21" s="29"/>
      <c r="D21" s="29"/>
      <c r="E21" s="29"/>
      <c r="F21" s="29"/>
      <c r="G21" s="29"/>
      <c r="H21" s="29"/>
    </row>
    <row r="22" spans="1:8" x14ac:dyDescent="0.25">
      <c r="A22" s="29"/>
      <c r="B22" s="29"/>
      <c r="C22" s="29"/>
      <c r="D22" s="29"/>
      <c r="E22" s="29"/>
      <c r="F22" s="29"/>
      <c r="G22" s="29"/>
      <c r="H22" s="29"/>
    </row>
    <row r="23" spans="1:8" x14ac:dyDescent="0.25">
      <c r="A23" s="29"/>
      <c r="B23" s="29"/>
      <c r="C23" s="29"/>
      <c r="D23" s="29"/>
      <c r="E23" s="29"/>
      <c r="F23" s="29"/>
      <c r="G23" s="29"/>
      <c r="H23" s="29"/>
    </row>
    <row r="24" spans="1:8" x14ac:dyDescent="0.25">
      <c r="A24" s="29"/>
      <c r="B24" s="29"/>
      <c r="C24" s="29"/>
      <c r="D24" s="29"/>
      <c r="E24" s="29"/>
      <c r="F24" s="29"/>
      <c r="G24" s="29"/>
      <c r="H24" s="29"/>
    </row>
    <row r="25" spans="1:8" x14ac:dyDescent="0.25">
      <c r="A25" s="29"/>
      <c r="B25" s="29"/>
      <c r="C25" s="29"/>
      <c r="D25" s="29"/>
      <c r="E25" s="29"/>
      <c r="F25" s="29"/>
      <c r="G25" s="29"/>
      <c r="H25" s="29"/>
    </row>
    <row r="26" spans="1:8" x14ac:dyDescent="0.25">
      <c r="A26" s="29"/>
      <c r="B26" s="29"/>
      <c r="C26" s="29"/>
      <c r="D26" s="29"/>
      <c r="E26" s="29"/>
      <c r="F26" s="29"/>
      <c r="G26" s="29"/>
      <c r="H26" s="29"/>
    </row>
    <row r="27" spans="1:8" x14ac:dyDescent="0.25">
      <c r="A27" s="29"/>
      <c r="B27" s="29"/>
      <c r="C27" s="29"/>
      <c r="D27" s="29"/>
      <c r="E27" s="29"/>
      <c r="F27" s="29"/>
      <c r="G27" s="29"/>
      <c r="H27" s="29"/>
    </row>
    <row r="28" spans="1:8" x14ac:dyDescent="0.25">
      <c r="A28" s="29"/>
      <c r="B28" s="29"/>
      <c r="C28" s="29"/>
      <c r="D28" s="29"/>
      <c r="E28" s="29"/>
      <c r="F28" s="29"/>
      <c r="G28" s="29"/>
      <c r="H28" s="29"/>
    </row>
    <row r="29" spans="1:8" x14ac:dyDescent="0.25">
      <c r="A29" s="29"/>
      <c r="B29" s="29"/>
      <c r="C29" s="29"/>
      <c r="D29" s="29"/>
      <c r="E29" s="29"/>
      <c r="F29" s="29"/>
      <c r="G29" s="29"/>
      <c r="H29" s="29"/>
    </row>
    <row r="30" spans="1:8" x14ac:dyDescent="0.25">
      <c r="A30" s="29"/>
      <c r="B30" s="29"/>
      <c r="C30" s="29"/>
      <c r="D30" s="29"/>
      <c r="E30" s="29"/>
      <c r="F30" s="29"/>
      <c r="G30" s="29"/>
      <c r="H30" s="29"/>
    </row>
    <row r="31" spans="1:8" x14ac:dyDescent="0.25">
      <c r="A31" s="29"/>
      <c r="B31" s="29"/>
      <c r="C31" s="29"/>
      <c r="D31" s="29"/>
      <c r="E31" s="29"/>
      <c r="F31" s="29"/>
      <c r="G31" s="29"/>
      <c r="H31" s="29"/>
    </row>
    <row r="32" spans="1:8" x14ac:dyDescent="0.25">
      <c r="A32" s="29"/>
      <c r="B32" s="29"/>
      <c r="C32" s="29"/>
      <c r="D32" s="29"/>
      <c r="E32" s="29"/>
      <c r="F32" s="29"/>
      <c r="G32" s="29"/>
      <c r="H32" s="29"/>
    </row>
    <row r="33" spans="1:8" x14ac:dyDescent="0.25">
      <c r="A33" s="29"/>
      <c r="B33" s="29"/>
      <c r="C33" s="29"/>
      <c r="D33" s="29"/>
      <c r="E33" s="29"/>
      <c r="F33" s="29"/>
      <c r="G33" s="29"/>
      <c r="H33" s="29"/>
    </row>
    <row r="34" spans="1:8" x14ac:dyDescent="0.25">
      <c r="A34" s="29"/>
      <c r="B34" s="29"/>
      <c r="C34" s="29"/>
      <c r="D34" s="29"/>
      <c r="E34" s="29"/>
      <c r="F34" s="29"/>
      <c r="G34" s="29"/>
      <c r="H34" s="29"/>
    </row>
    <row r="35" spans="1:8" x14ac:dyDescent="0.25">
      <c r="A35" s="29"/>
      <c r="B35" s="29"/>
      <c r="C35" s="29"/>
      <c r="D35" s="29"/>
      <c r="E35" s="29"/>
      <c r="F35" s="29"/>
      <c r="G35" s="29"/>
      <c r="H35" s="29"/>
    </row>
    <row r="36" spans="1:8" x14ac:dyDescent="0.25">
      <c r="A36" s="29"/>
      <c r="B36" s="29"/>
      <c r="C36" s="29"/>
      <c r="D36" s="29"/>
      <c r="E36" s="29"/>
      <c r="F36" s="29"/>
      <c r="G36" s="29"/>
      <c r="H36" s="29"/>
    </row>
    <row r="37" spans="1:8" x14ac:dyDescent="0.25">
      <c r="A37" s="29"/>
      <c r="B37" s="29"/>
      <c r="C37" s="29"/>
      <c r="D37" s="29"/>
      <c r="E37" s="29"/>
      <c r="F37" s="29"/>
      <c r="G37" s="29"/>
      <c r="H37" s="29"/>
    </row>
    <row r="38" spans="1:8" x14ac:dyDescent="0.25">
      <c r="A38" s="29"/>
      <c r="B38" s="29"/>
      <c r="C38" s="29"/>
      <c r="D38" s="29"/>
      <c r="E38" s="29"/>
      <c r="F38" s="29"/>
      <c r="G38" s="29"/>
      <c r="H38" s="29"/>
    </row>
    <row r="39" spans="1:8" x14ac:dyDescent="0.25">
      <c r="A39" s="29"/>
      <c r="B39" s="29"/>
      <c r="C39" s="29"/>
      <c r="D39" s="29"/>
      <c r="E39" s="29"/>
      <c r="F39" s="29"/>
      <c r="G39" s="29"/>
      <c r="H39" s="29"/>
    </row>
    <row r="40" spans="1:8" x14ac:dyDescent="0.25">
      <c r="A40" s="29"/>
      <c r="B40" s="29"/>
      <c r="C40" s="29"/>
      <c r="D40" s="29"/>
      <c r="E40" s="29"/>
      <c r="F40" s="29"/>
      <c r="G40" s="29"/>
      <c r="H40" s="29"/>
    </row>
    <row r="41" spans="1:8" x14ac:dyDescent="0.25">
      <c r="A41" s="29"/>
      <c r="B41" s="29"/>
      <c r="C41" s="29"/>
      <c r="D41" s="29"/>
      <c r="E41" s="29"/>
      <c r="F41" s="29"/>
      <c r="G41" s="29"/>
      <c r="H41" s="29"/>
    </row>
    <row r="42" spans="1:8" x14ac:dyDescent="0.25">
      <c r="A42" s="30"/>
    </row>
    <row r="43" spans="1:8" x14ac:dyDescent="0.25">
      <c r="A43" s="20"/>
    </row>
  </sheetData>
  <mergeCells count="21">
    <mergeCell ref="A6:E6"/>
    <mergeCell ref="A11:E11"/>
    <mergeCell ref="A1:H1"/>
    <mergeCell ref="B3:F3"/>
    <mergeCell ref="B4:F4"/>
    <mergeCell ref="A10:E10"/>
    <mergeCell ref="A7:E7"/>
    <mergeCell ref="A8:E8"/>
    <mergeCell ref="A9:E9"/>
    <mergeCell ref="F6:H6"/>
    <mergeCell ref="F7:H7"/>
    <mergeCell ref="F8:H8"/>
    <mergeCell ref="F9:H9"/>
    <mergeCell ref="F10:H10"/>
    <mergeCell ref="F11:H11"/>
    <mergeCell ref="A12:E12"/>
    <mergeCell ref="A13:E13"/>
    <mergeCell ref="A14:E14"/>
    <mergeCell ref="F12:H12"/>
    <mergeCell ref="F13:H13"/>
    <mergeCell ref="F14:H14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Button 1">
              <controlPr defaultSize="0" print="0" autoFill="0" autoPict="0" macro="[0]!SaveToPdf">
                <anchor moveWithCells="1" sizeWithCells="1">
                  <from>
                    <xdr:col>9</xdr:col>
                    <xdr:colOff>342900</xdr:colOff>
                    <xdr:row>2</xdr:row>
                    <xdr:rowOff>104775</xdr:rowOff>
                  </from>
                  <to>
                    <xdr:col>13</xdr:col>
                    <xdr:colOff>247650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Button 2">
              <controlPr defaultSize="0" print="0" autoFill="0" autoPict="0" macro="[0]!PrintD">
                <anchor moveWithCells="1" sizeWithCells="1">
                  <from>
                    <xdr:col>9</xdr:col>
                    <xdr:colOff>333375</xdr:colOff>
                    <xdr:row>5</xdr:row>
                    <xdr:rowOff>57150</xdr:rowOff>
                  </from>
                  <to>
                    <xdr:col>13</xdr:col>
                    <xdr:colOff>238125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Button 3">
              <controlPr defaultSize="0" print="0" autoFill="0" autoPict="0" macro="[0]!ClearData">
                <anchor moveWithCells="1" sizeWithCells="1">
                  <from>
                    <xdr:col>9</xdr:col>
                    <xdr:colOff>323850</xdr:colOff>
                    <xdr:row>8</xdr:row>
                    <xdr:rowOff>66675</xdr:rowOff>
                  </from>
                  <to>
                    <xdr:col>13</xdr:col>
                    <xdr:colOff>228600</xdr:colOff>
                    <xdr:row>10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Введение</vt:lpstr>
      <vt:lpstr>I. (А)</vt:lpstr>
      <vt:lpstr>II. (К)</vt:lpstr>
      <vt:lpstr>III. (О)</vt:lpstr>
      <vt:lpstr>IV. (З)</vt:lpstr>
      <vt:lpstr>Обработка результатов</vt:lpstr>
      <vt:lpstr>Печать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Plisa-TV</dc:creator>
  <cp:lastModifiedBy>Admin</cp:lastModifiedBy>
  <cp:lastPrinted>2017-12-13T08:24:17Z</cp:lastPrinted>
  <dcterms:created xsi:type="dcterms:W3CDTF">2017-11-09T10:26:48Z</dcterms:created>
  <dcterms:modified xsi:type="dcterms:W3CDTF">2021-08-03T09:41:04Z</dcterms:modified>
</cp:coreProperties>
</file>